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F51F97D-1C83-4B36-850B-901A41AE788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6.1" sheetId="1" r:id="rId1"/>
    <sheet name="6.2" sheetId="2" r:id="rId2"/>
    <sheet name="6.3" sheetId="3" r:id="rId3"/>
  </sheets>
  <definedNames>
    <definedName name="_xlnm.Print_Area" localSheetId="0">'6.1'!$A$1:$J$143</definedName>
    <definedName name="_xlnm.Print_Area" localSheetId="2">'6.3'!$A$1:$E$28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3" l="1"/>
  <c r="D23" i="3"/>
  <c r="C23" i="3"/>
  <c r="F65" i="2" l="1"/>
  <c r="G65" i="2" s="1"/>
  <c r="F64" i="2"/>
  <c r="G64" i="2" s="1"/>
  <c r="G63" i="2"/>
  <c r="F63" i="2"/>
  <c r="F60" i="2"/>
  <c r="G59" i="2"/>
  <c r="G58" i="2"/>
  <c r="G57" i="2"/>
  <c r="F55" i="2"/>
  <c r="G54" i="2"/>
  <c r="G53" i="2"/>
  <c r="G52" i="2"/>
  <c r="F50" i="2"/>
  <c r="G49" i="2"/>
  <c r="G48" i="2"/>
  <c r="G47" i="2"/>
  <c r="G50" i="2" s="1"/>
  <c r="G44" i="2"/>
  <c r="G42" i="2" s="1"/>
  <c r="G43" i="2"/>
  <c r="F42" i="2"/>
  <c r="F73" i="2" s="1"/>
  <c r="G73" i="2" s="1"/>
  <c r="G41" i="2"/>
  <c r="G39" i="2" s="1"/>
  <c r="G40" i="2"/>
  <c r="F39" i="2"/>
  <c r="F72" i="2" s="1"/>
  <c r="G72" i="2" s="1"/>
  <c r="G38" i="2"/>
  <c r="G36" i="2" s="1"/>
  <c r="G37" i="2"/>
  <c r="F36" i="2"/>
  <c r="F34" i="2"/>
  <c r="G33" i="2"/>
  <c r="G32" i="2"/>
  <c r="G31" i="2"/>
  <c r="G34" i="2" s="1"/>
  <c r="F29" i="2"/>
  <c r="G28" i="2"/>
  <c r="G27" i="2"/>
  <c r="G26" i="2"/>
  <c r="G23" i="2"/>
  <c r="G22" i="2"/>
  <c r="G21" i="2"/>
  <c r="G20" i="2" s="1"/>
  <c r="F20" i="2"/>
  <c r="G19" i="2"/>
  <c r="G18" i="2"/>
  <c r="G17" i="2"/>
  <c r="F16" i="2"/>
  <c r="G16" i="2" s="1"/>
  <c r="G15" i="2"/>
  <c r="G14" i="2"/>
  <c r="G13" i="2"/>
  <c r="F12" i="2"/>
  <c r="G11" i="2"/>
  <c r="G10" i="2"/>
  <c r="G9" i="2"/>
  <c r="F8" i="2"/>
  <c r="F24" i="2" s="1"/>
  <c r="G62" i="2" l="1"/>
  <c r="G12" i="2"/>
  <c r="G8" i="2"/>
  <c r="G29" i="2"/>
  <c r="F45" i="2"/>
  <c r="G55" i="2"/>
  <c r="G60" i="2"/>
  <c r="G45" i="2"/>
  <c r="F67" i="2"/>
  <c r="F69" i="2"/>
  <c r="G69" i="2" s="1"/>
  <c r="F71" i="2"/>
  <c r="F68" i="2"/>
  <c r="G68" i="2" s="1"/>
  <c r="F62" i="2"/>
  <c r="G24" i="2" l="1"/>
  <c r="F70" i="2"/>
  <c r="G70" i="2" s="1"/>
  <c r="G71" i="2"/>
  <c r="F66" i="2"/>
  <c r="F74" i="2" s="1"/>
  <c r="G67" i="2"/>
  <c r="G66" i="2" s="1"/>
  <c r="G74" i="2" l="1"/>
  <c r="F46" i="1" l="1"/>
  <c r="H28" i="1"/>
  <c r="I28" i="1" s="1"/>
  <c r="I16" i="1" l="1"/>
  <c r="F16" i="1"/>
  <c r="I12" i="1"/>
  <c r="G12" i="1"/>
  <c r="H12" i="1" s="1"/>
  <c r="F12" i="1"/>
  <c r="G8" i="1"/>
  <c r="F8" i="1"/>
  <c r="F82" i="1"/>
  <c r="I78" i="1"/>
  <c r="G78" i="1"/>
  <c r="F78" i="1"/>
  <c r="F74" i="1"/>
  <c r="H29" i="1"/>
  <c r="I29" i="1" s="1"/>
  <c r="G87" i="1"/>
  <c r="H87" i="1" s="1"/>
  <c r="G86" i="1"/>
  <c r="H86" i="1" s="1"/>
  <c r="G85" i="1"/>
  <c r="H85" i="1" s="1"/>
  <c r="G84" i="1"/>
  <c r="I77" i="1"/>
  <c r="H76" i="1"/>
  <c r="I76" i="1" s="1"/>
  <c r="H75" i="1"/>
  <c r="I75" i="1" s="1"/>
  <c r="F64" i="1"/>
  <c r="I63" i="1"/>
  <c r="G64" i="1"/>
  <c r="H62" i="1"/>
  <c r="I62" i="1" s="1"/>
  <c r="H61" i="1"/>
  <c r="I61" i="1" s="1"/>
  <c r="U56" i="1"/>
  <c r="U57" i="1" s="1"/>
  <c r="G89" i="1"/>
  <c r="H89" i="1" s="1"/>
  <c r="I88" i="1"/>
  <c r="H51" i="1"/>
  <c r="H50" i="1"/>
  <c r="H49" i="1"/>
  <c r="H48" i="1"/>
  <c r="I48" i="1" s="1"/>
  <c r="F59" i="1"/>
  <c r="F40" i="1"/>
  <c r="I39" i="1"/>
  <c r="G40" i="1"/>
  <c r="H38" i="1"/>
  <c r="I38" i="1" s="1"/>
  <c r="H37" i="1"/>
  <c r="I37" i="1" s="1"/>
  <c r="F35" i="1"/>
  <c r="H34" i="1"/>
  <c r="I34" i="1" s="1"/>
  <c r="H33" i="1"/>
  <c r="I33" i="1" s="1"/>
  <c r="H32" i="1"/>
  <c r="I32" i="1" s="1"/>
  <c r="G30" i="1"/>
  <c r="H30" i="1" s="1"/>
  <c r="F30" i="1"/>
  <c r="H27" i="1"/>
  <c r="I27" i="1" s="1"/>
  <c r="I51" i="1" l="1"/>
  <c r="I87" i="1" s="1"/>
  <c r="I50" i="1"/>
  <c r="I86" i="1" s="1"/>
  <c r="I49" i="1"/>
  <c r="I85" i="1" s="1"/>
  <c r="I30" i="1"/>
  <c r="I84" i="1"/>
  <c r="H52" i="1"/>
  <c r="G46" i="1"/>
  <c r="F67" i="1"/>
  <c r="F66" i="1"/>
  <c r="F91" i="1"/>
  <c r="H78" i="1"/>
  <c r="G74" i="1"/>
  <c r="F44" i="1"/>
  <c r="H84" i="1"/>
  <c r="I74" i="1"/>
  <c r="H8" i="1"/>
  <c r="H74" i="1"/>
  <c r="F25" i="1"/>
  <c r="I8" i="1"/>
  <c r="I25" i="1" s="1"/>
  <c r="G16" i="1"/>
  <c r="I40" i="1"/>
  <c r="I64" i="1"/>
  <c r="H53" i="1"/>
  <c r="I53" i="1" s="1"/>
  <c r="I35" i="1"/>
  <c r="G41" i="1"/>
  <c r="H64" i="1"/>
  <c r="G35" i="1"/>
  <c r="H35" i="1" s="1"/>
  <c r="H40" i="1"/>
  <c r="G88" i="1"/>
  <c r="H88" i="1" s="1"/>
  <c r="G67" i="1" l="1"/>
  <c r="G43" i="1" s="1"/>
  <c r="G44" i="1" s="1"/>
  <c r="G66" i="1" s="1"/>
  <c r="F93" i="1"/>
  <c r="G42" i="1"/>
  <c r="H42" i="1" s="1"/>
  <c r="I42" i="1" s="1"/>
  <c r="I41" i="1"/>
  <c r="G82" i="1"/>
  <c r="H82" i="1" s="1"/>
  <c r="H91" i="1" s="1"/>
  <c r="H16" i="1"/>
  <c r="H25" i="1" s="1"/>
  <c r="G25" i="1"/>
  <c r="H41" i="1"/>
  <c r="G59" i="1"/>
  <c r="H46" i="1"/>
  <c r="H59" i="1" s="1"/>
  <c r="I89" i="1" l="1"/>
  <c r="I90" i="1"/>
  <c r="H67" i="1"/>
  <c r="G91" i="1"/>
  <c r="G93" i="1" s="1"/>
  <c r="H43" i="1"/>
  <c r="I46" i="1" l="1"/>
  <c r="I67" i="1" s="1"/>
  <c r="I43" i="1"/>
  <c r="I44" i="1" s="1"/>
  <c r="I82" i="1"/>
  <c r="I91" i="1" s="1"/>
  <c r="H44" i="1"/>
  <c r="H93" i="1" s="1"/>
  <c r="I59" i="1" l="1"/>
  <c r="I66" i="1" s="1"/>
  <c r="I93" i="1"/>
  <c r="H66" i="1"/>
</calcChain>
</file>

<file path=xl/sharedStrings.xml><?xml version="1.0" encoding="utf-8"?>
<sst xmlns="http://schemas.openxmlformats.org/spreadsheetml/2006/main" count="442" uniqueCount="135">
  <si>
    <t>остаток на начало (ожидание ремонта)</t>
  </si>
  <si>
    <t>гр.пр.</t>
  </si>
  <si>
    <t>диаметр</t>
  </si>
  <si>
    <t>причина отбраковки</t>
  </si>
  <si>
    <t>категория металлолома</t>
  </si>
  <si>
    <t>шт</t>
  </si>
  <si>
    <t>мм</t>
  </si>
  <si>
    <t>м</t>
  </si>
  <si>
    <t>кг</t>
  </si>
  <si>
    <t>примечание</t>
  </si>
  <si>
    <t>НКТ "Е"</t>
  </si>
  <si>
    <t>73*5,5</t>
  </si>
  <si>
    <t>Итого:</t>
  </si>
  <si>
    <t>приход</t>
  </si>
  <si>
    <t>НКТ "Л"</t>
  </si>
  <si>
    <t>НКТ "К"</t>
  </si>
  <si>
    <t>перемер в холодном цехе</t>
  </si>
  <si>
    <t>передано в ремонт</t>
  </si>
  <si>
    <t>корректировка между ТН и участком измерения длины НКТ ЦР НКТ № 1</t>
  </si>
  <si>
    <t>справочная информация (не участвует в балансе)</t>
  </si>
  <si>
    <t xml:space="preserve">отбраковано </t>
  </si>
  <si>
    <t>НКТ "Е" +"Л"+ "К"</t>
  </si>
  <si>
    <t>труба-брак</t>
  </si>
  <si>
    <t>визуальн.дефекты</t>
  </si>
  <si>
    <t>труба с муфтой</t>
  </si>
  <si>
    <t>шаблон</t>
  </si>
  <si>
    <t>труба без муфты</t>
  </si>
  <si>
    <t>НК</t>
  </si>
  <si>
    <t>нестантарт. обрезки</t>
  </si>
  <si>
    <t>5А</t>
  </si>
  <si>
    <t>мех.обработка</t>
  </si>
  <si>
    <t>стандартные обрезки*</t>
  </si>
  <si>
    <t>стружка (стандартная)</t>
  </si>
  <si>
    <t>15А</t>
  </si>
  <si>
    <t>стандартные обрезки* повтор после гидроиспытания</t>
  </si>
  <si>
    <t>стружка (стандартная) повтор после гидроиспытания</t>
  </si>
  <si>
    <t>гидроиспытания</t>
  </si>
  <si>
    <t>готовая продукция</t>
  </si>
  <si>
    <t>готовая продукция (расчет)</t>
  </si>
  <si>
    <t>отгружено</t>
  </si>
  <si>
    <t>остаток на конец</t>
  </si>
  <si>
    <t>73 5*5</t>
  </si>
  <si>
    <t>НКТ - готовая продукция</t>
  </si>
  <si>
    <t>стружка</t>
  </si>
  <si>
    <t>проверка</t>
  </si>
  <si>
    <t>коэффициент перевода в вес</t>
  </si>
  <si>
    <t>К и Е</t>
  </si>
  <si>
    <t>Л</t>
  </si>
  <si>
    <t>Ксрвз</t>
  </si>
  <si>
    <t>НКТ - к ремонту</t>
  </si>
  <si>
    <t>НКТ - брак</t>
  </si>
  <si>
    <t>расчетн.баланс</t>
  </si>
  <si>
    <t>Информация о длине трубы должна соответствовать информации о длине труб соответствующих групп прочности, указанной в сертификатах ремонтного предприятия</t>
  </si>
  <si>
    <t>Информация о весе (кг) вносится, на основании коэффициента перевода длины трубы в кг, согласованного с ремонтным предприятием при заключении договора по резульатат совместного тестового взвешивания.</t>
  </si>
  <si>
    <t>Указанный коэффициент расчитывается без учета веса муфт б/у, в отношении которых формируется самостоятельный баланс движения.</t>
  </si>
  <si>
    <t xml:space="preserve">Договором должны быть согласованы стандартные технологические отходы при на участке мех.обработки (отрезание старой резьбы и нарезание новой резьбы), так согласно сестовым измерениям </t>
  </si>
  <si>
    <t>и взвешиванию при отрезании старой резьбы отбразуются обрезки длиной 43 и 38 мм весом 274 и 243 соответственно на каждую трубу, при нарезации стружки отбразуются обрезки 5 и 5 мм на каждую трубу,</t>
  </si>
  <si>
    <t>вес стружки составляет 167 гр с каждой стороны трубы.</t>
  </si>
  <si>
    <t>Отбракованная труба по визуальным дефектам подлежит перемеру и пересчету. Информация об отбраковки трубы должна быть внесена в журнал выбраковки по визульным дефектам.</t>
  </si>
  <si>
    <t>Отбракованная труба по шаблону подлежит перемеру и пересчету. Информация об отбраковки трубы должна быть внесена в журнал выбраковки на участке шаблона.</t>
  </si>
  <si>
    <t>Информация об отбракованной трубы на участке неразрушающего контроля подлежит внесению в баланс на основании данных програмного обеспечения, установленного на этом участке.</t>
  </si>
  <si>
    <t>на основании совместного тестовго измерения с муфтой и трубы с отвинченной муфтой</t>
  </si>
  <si>
    <t xml:space="preserve">При этом длина трубы, отбракованной на участке неразрушающего контроля, должна быть откорректирована на длину межниппельного расстояния, согласованного сторонами при заключениии договора трубы </t>
  </si>
  <si>
    <t>Информация о длине нестандартных отрезков, отбракованных на участке неразрушающего контроля подлежат внесению на основании данных программного обеспечения.</t>
  </si>
  <si>
    <t>Информация о длине нестандарных отрезков, отбракованных на участке мех. образотки, подлежит внсеению на основании данных журнала отбраковки на участке мех.обработки.</t>
  </si>
  <si>
    <t>Информация об отбраковке трубы на участке гидровлических испытаний подлежит внсению на основании журнала выбраковки на участке гидровлических испытаний.</t>
  </si>
  <si>
    <t>предельная погрешность</t>
  </si>
  <si>
    <t>корректировка на погрешность прибора в целях доведения входящей длины до расчетной длины ГП</t>
  </si>
  <si>
    <t xml:space="preserve">Раздел 2 подлежит заполнению на основании информации, указанной в ТН и бирках на пакетах трубы </t>
  </si>
  <si>
    <t>Раздел 3 подлежит заполнения на основании результатов перемера в холодном цехе (по данным журнала движения трубы в холодном цехе)</t>
  </si>
  <si>
    <t>Раздел 4 подлежит заполнению на основании данных о перемерах, осуществленных в момент поступления трубы в горячий цех (по данным программного обеспечения)</t>
  </si>
  <si>
    <t>труба к ремонту (расчет)</t>
  </si>
  <si>
    <t>В разделе 5 подлежит отражению информация о количестве отбракованных труб, длине отбракованных труб (обрезков и стружке) и весе брака по всем участкам отбраковки и категориям брака</t>
  </si>
  <si>
    <t xml:space="preserve">Раздел 6 подлежит заполнению на основании результатов измерения трубы на участке измерения и маркировки трубы, процешдей все стадиии технологического процесса переработки трубы </t>
  </si>
  <si>
    <t>По строке "Предельная погрешность" указывается информация о предельной погрешности прибора измерения длины и маркировки отремонтированной трубы (5 мм на одну трубу)</t>
  </si>
  <si>
    <t>По строке "Корректировка на погрешность прибора в целях доведения входящей длины до расчетной длины ГП" указывается информация о длине, представляющей разницу между длиной трубы к ремонту (строка 8)</t>
  </si>
  <si>
    <t>и длиной трубы, переданной в ремонт (итоги строк 4), указанная корректировка не может быть больше величины предельной погрешности</t>
  </si>
  <si>
    <t>Раздел 8 "Труба к ремонту (расчет)" подлежит заполнению как сумма длин отремонтированной трубы (раздел 6) и длины отбракованной трубы (раздел 5)</t>
  </si>
  <si>
    <t>Раздел 9 подлежит заполнению информация о трубе отгруженной в адрес общество</t>
  </si>
  <si>
    <t xml:space="preserve">Раздел 10 подлежит заполнению информация об остатках НКТ в разрезе всех категорий, находящихся в ремонтном предприятии на конец периода </t>
  </si>
  <si>
    <t>Раздел 1 подлежит заполнению информация об остатках трубы НКТ в разрезе всех категорий, находящихся в ремонтном предприятии на начало периода</t>
  </si>
  <si>
    <t>Раздел 7 "Готовая продукция (расчет)" подлежит заполнению как разница длин итога раздела 4 и длины отбракованной трубы (раздел 5)</t>
  </si>
  <si>
    <t>для совместного брака</t>
  </si>
  <si>
    <t>для гот.продукции</t>
  </si>
  <si>
    <t>гр.прочности</t>
  </si>
  <si>
    <t>рассчитанного в порядке, установленном в п. 8.3. рекомендаций по отношению к количеству совместно отбракованных труб</t>
  </si>
  <si>
    <t xml:space="preserve">Информация о весе отбракованной трубы разных групп прочности, размещенных совместно (участок отбраковки по шаблону, стандартные отходы), вносится исходя из средневзвешенного коэффициента, </t>
  </si>
  <si>
    <t xml:space="preserve">Информация о весе длины, указанной по строке "Корректировка на погрешность прибора в целях доведения входящей длины до расчетной длины ГП" вносится исходя из средневзвешенного коэффициента, </t>
  </si>
  <si>
    <t>для поступившей в ремонт трубы</t>
  </si>
  <si>
    <t>рассчитанного в порядке, установленном в п. 8.3. рекомендаций по отношению к количеству трубы, поступившей в ремонт</t>
  </si>
  <si>
    <t xml:space="preserve">Инструкция о порядке заполнения баланса трубы НКТ </t>
  </si>
  <si>
    <t>Представитель ремонтного предприятия</t>
  </si>
  <si>
    <t>ФИО</t>
  </si>
  <si>
    <t>подпись</t>
  </si>
  <si>
    <t>Представитель Заказчика</t>
  </si>
  <si>
    <t>Отчет о движении НКТ в ремонтном предприятии за ____________ 202_ г. (без учета баланса муфт)</t>
  </si>
  <si>
    <t>Приложение 6</t>
  </si>
  <si>
    <t>Таблица 6.1</t>
  </si>
  <si>
    <t>(ФОРМА)</t>
  </si>
  <si>
    <t>Отчет о движении муфт в ремонтном предприятии за _____________ 202_ г.</t>
  </si>
  <si>
    <t>остаток на начало</t>
  </si>
  <si>
    <t>кг*</t>
  </si>
  <si>
    <t>муфты в составе ГП</t>
  </si>
  <si>
    <t>навинчены на трубы</t>
  </si>
  <si>
    <t>муфты "К"</t>
  </si>
  <si>
    <t>муфты "Л"</t>
  </si>
  <si>
    <t>муфты "Е"</t>
  </si>
  <si>
    <t>муфты б/у</t>
  </si>
  <si>
    <t xml:space="preserve">муфты брак </t>
  </si>
  <si>
    <t>муфты к ремонту</t>
  </si>
  <si>
    <t>визуальный осмотр</t>
  </si>
  <si>
    <t>калибр</t>
  </si>
  <si>
    <t>использовано при ремонте муфт б/у</t>
  </si>
  <si>
    <t>использовано при ремонте муфт новых</t>
  </si>
  <si>
    <t>отгружено в составе отремонтированной трубы</t>
  </si>
  <si>
    <t>остаток муфт на __________________</t>
  </si>
  <si>
    <t>*вес муфты б/У</t>
  </si>
  <si>
    <t>: среднее  значение, получееное вы результате совместного тестового взвешивания</t>
  </si>
  <si>
    <t>Таблица 6.2</t>
  </si>
  <si>
    <t>Остатки НКТ собственности АО "Комнедра"</t>
  </si>
  <si>
    <t>в ремонтном предприятии</t>
  </si>
  <si>
    <t>за _____________________</t>
  </si>
  <si>
    <t>категория трубы НКТ/группа прочности</t>
  </si>
  <si>
    <t>типоразмер</t>
  </si>
  <si>
    <t>00.00.0000</t>
  </si>
  <si>
    <t>метры</t>
  </si>
  <si>
    <t xml:space="preserve">ремонтная НКТ, в т.ч. </t>
  </si>
  <si>
    <t>НКТ к ремонту, в т.ч.</t>
  </si>
  <si>
    <t>НКТ-брак, в т.ч.</t>
  </si>
  <si>
    <t>труба - брак</t>
  </si>
  <si>
    <t>металлолом 5А*</t>
  </si>
  <si>
    <t>металлолом 15А</t>
  </si>
  <si>
    <t>*с учетом веса муфт</t>
  </si>
  <si>
    <t xml:space="preserve"> </t>
  </si>
  <si>
    <t>Таблица 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</si>
</sst>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theme="0" tint="-0.1499984740745262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9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/>
    <xf numFmtId="0" fontId="5" fillId="0" borderId="0" xfId="2" applyFont="1"/>
    <xf numFmtId="0" fontId="6" fillId="0" borderId="0" xfId="1" applyFont="1"/>
    <xf numFmtId="0" fontId="7" fillId="0" borderId="0" xfId="2" applyFont="1"/>
    <xf numFmtId="0" fontId="8" fillId="0" borderId="0" xfId="1" applyFont="1"/>
    <xf numFmtId="0" fontId="9" fillId="3" borderId="15" xfId="2" applyFont="1" applyFill="1" applyBorder="1" applyAlignment="1">
      <alignment horizontal="center" vertical="center"/>
    </xf>
    <xf numFmtId="3" fontId="10" fillId="3" borderId="15" xfId="2" applyNumberFormat="1" applyFont="1" applyFill="1" applyBorder="1" applyAlignment="1">
      <alignment horizontal="center" vertical="center"/>
    </xf>
    <xf numFmtId="3" fontId="10" fillId="3" borderId="16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/>
    <xf numFmtId="0" fontId="11" fillId="0" borderId="56" xfId="2" applyFont="1" applyFill="1" applyBorder="1" applyAlignment="1"/>
    <xf numFmtId="1" fontId="12" fillId="2" borderId="10" xfId="0" applyNumberFormat="1" applyFont="1" applyFill="1" applyBorder="1" applyAlignment="1">
      <alignment horizontal="center"/>
    </xf>
    <xf numFmtId="2" fontId="12" fillId="2" borderId="10" xfId="0" applyNumberFormat="1" applyFont="1" applyFill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3" fontId="6" fillId="0" borderId="0" xfId="1" applyNumberFormat="1" applyFont="1"/>
    <xf numFmtId="0" fontId="12" fillId="2" borderId="6" xfId="0" applyFont="1" applyFill="1" applyBorder="1"/>
    <xf numFmtId="0" fontId="13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1" fontId="12" fillId="2" borderId="20" xfId="0" applyNumberFormat="1" applyFont="1" applyFill="1" applyBorder="1" applyAlignment="1">
      <alignment horizontal="center"/>
    </xf>
    <xf numFmtId="0" fontId="12" fillId="2" borderId="12" xfId="0" applyFont="1" applyFill="1" applyBorder="1"/>
    <xf numFmtId="0" fontId="13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1" fontId="12" fillId="2" borderId="13" xfId="0" applyNumberFormat="1" applyFont="1" applyFill="1" applyBorder="1" applyAlignment="1">
      <alignment horizontal="center"/>
    </xf>
    <xf numFmtId="0" fontId="12" fillId="2" borderId="24" xfId="0" applyFont="1" applyFill="1" applyBorder="1"/>
    <xf numFmtId="0" fontId="13" fillId="2" borderId="19" xfId="0" applyFont="1" applyFill="1" applyBorder="1" applyAlignment="1">
      <alignment horizontal="center"/>
    </xf>
    <xf numFmtId="0" fontId="11" fillId="0" borderId="12" xfId="2" applyFont="1" applyFill="1" applyBorder="1" applyAlignment="1"/>
    <xf numFmtId="0" fontId="11" fillId="0" borderId="57" xfId="2" applyFont="1" applyFill="1" applyBorder="1" applyAlignment="1"/>
    <xf numFmtId="3" fontId="4" fillId="0" borderId="8" xfId="2" applyNumberFormat="1" applyFont="1" applyFill="1" applyBorder="1" applyAlignment="1">
      <alignment horizontal="center"/>
    </xf>
    <xf numFmtId="4" fontId="4" fillId="0" borderId="8" xfId="2" applyNumberFormat="1" applyFont="1" applyFill="1" applyBorder="1" applyAlignment="1">
      <alignment horizontal="center"/>
    </xf>
    <xf numFmtId="3" fontId="4" fillId="0" borderId="13" xfId="2" applyNumberFormat="1" applyFont="1" applyFill="1" applyBorder="1" applyAlignment="1">
      <alignment horizontal="center"/>
    </xf>
    <xf numFmtId="0" fontId="14" fillId="0" borderId="12" xfId="2" applyFont="1" applyFill="1" applyBorder="1"/>
    <xf numFmtId="0" fontId="14" fillId="0" borderId="8" xfId="2" applyFont="1" applyFill="1" applyBorder="1"/>
    <xf numFmtId="0" fontId="6" fillId="0" borderId="13" xfId="1" applyFont="1" applyBorder="1"/>
    <xf numFmtId="0" fontId="15" fillId="0" borderId="12" xfId="2" applyFont="1" applyFill="1" applyBorder="1"/>
    <xf numFmtId="0" fontId="15" fillId="0" borderId="8" xfId="2" applyFont="1" applyFill="1" applyBorder="1"/>
    <xf numFmtId="1" fontId="12" fillId="2" borderId="8" xfId="0" applyNumberFormat="1" applyFont="1" applyFill="1" applyBorder="1" applyAlignment="1">
      <alignment horizontal="center"/>
    </xf>
    <xf numFmtId="0" fontId="16" fillId="0" borderId="12" xfId="2" applyFont="1" applyFill="1" applyBorder="1"/>
    <xf numFmtId="0" fontId="4" fillId="0" borderId="12" xfId="2" applyFont="1" applyFill="1" applyBorder="1"/>
    <xf numFmtId="0" fontId="4" fillId="0" borderId="8" xfId="2" applyFont="1" applyFill="1" applyBorder="1"/>
    <xf numFmtId="0" fontId="4" fillId="0" borderId="14" xfId="2" applyFont="1" applyFill="1" applyBorder="1"/>
    <xf numFmtId="0" fontId="15" fillId="0" borderId="15" xfId="2" applyFont="1" applyFill="1" applyBorder="1"/>
    <xf numFmtId="3" fontId="4" fillId="0" borderId="15" xfId="2" applyNumberFormat="1" applyFont="1" applyFill="1" applyBorder="1" applyAlignment="1">
      <alignment horizontal="center"/>
    </xf>
    <xf numFmtId="4" fontId="4" fillId="0" borderId="15" xfId="2" applyNumberFormat="1" applyFont="1" applyFill="1" applyBorder="1" applyAlignment="1">
      <alignment horizontal="center"/>
    </xf>
    <xf numFmtId="3" fontId="4" fillId="0" borderId="16" xfId="2" applyNumberFormat="1" applyFont="1" applyFill="1" applyBorder="1" applyAlignment="1">
      <alignment horizontal="center"/>
    </xf>
    <xf numFmtId="3" fontId="8" fillId="0" borderId="1" xfId="1" applyNumberFormat="1" applyFont="1" applyBorder="1"/>
    <xf numFmtId="0" fontId="4" fillId="0" borderId="3" xfId="0" applyFont="1" applyBorder="1"/>
    <xf numFmtId="1" fontId="4" fillId="0" borderId="3" xfId="0" applyNumberFormat="1" applyFont="1" applyBorder="1" applyAlignment="1">
      <alignment horizontal="center"/>
    </xf>
    <xf numFmtId="3" fontId="8" fillId="0" borderId="0" xfId="1" applyNumberFormat="1" applyFont="1"/>
    <xf numFmtId="0" fontId="6" fillId="0" borderId="36" xfId="1" applyFont="1" applyBorder="1"/>
    <xf numFmtId="0" fontId="6" fillId="0" borderId="0" xfId="1" applyFont="1" applyAlignment="1">
      <alignment horizontal="center"/>
    </xf>
    <xf numFmtId="0" fontId="10" fillId="0" borderId="0" xfId="0" applyFont="1"/>
    <xf numFmtId="0" fontId="8" fillId="0" borderId="0" xfId="0" applyFont="1"/>
    <xf numFmtId="0" fontId="13" fillId="0" borderId="0" xfId="0" applyFont="1" applyBorder="1" applyAlignment="1">
      <alignment horizontal="left"/>
    </xf>
    <xf numFmtId="0" fontId="13" fillId="4" borderId="1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/>
    </xf>
    <xf numFmtId="164" fontId="13" fillId="4" borderId="5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1" fontId="13" fillId="3" borderId="5" xfId="0" applyNumberFormat="1" applyFont="1" applyFill="1" applyBorder="1" applyAlignment="1">
      <alignment horizontal="center"/>
    </xf>
    <xf numFmtId="0" fontId="12" fillId="3" borderId="38" xfId="0" applyFont="1" applyFill="1" applyBorder="1"/>
    <xf numFmtId="0" fontId="13" fillId="2" borderId="30" xfId="0" applyFont="1" applyFill="1" applyBorder="1"/>
    <xf numFmtId="0" fontId="13" fillId="2" borderId="28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1" fontId="12" fillId="2" borderId="29" xfId="0" applyNumberFormat="1" applyFont="1" applyFill="1" applyBorder="1" applyAlignment="1">
      <alignment horizontal="center"/>
    </xf>
    <xf numFmtId="0" fontId="12" fillId="2" borderId="22" xfId="0" applyFont="1" applyFill="1" applyBorder="1"/>
    <xf numFmtId="0" fontId="13" fillId="2" borderId="1" xfId="0" applyFont="1" applyFill="1" applyBorder="1"/>
    <xf numFmtId="0" fontId="13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38" xfId="0" applyFont="1" applyFill="1" applyBorder="1"/>
    <xf numFmtId="0" fontId="12" fillId="0" borderId="39" xfId="0" applyFont="1" applyBorder="1"/>
    <xf numFmtId="0" fontId="12" fillId="0" borderId="40" xfId="0" applyFont="1" applyBorder="1"/>
    <xf numFmtId="0" fontId="12" fillId="0" borderId="41" xfId="0" applyFont="1" applyBorder="1"/>
    <xf numFmtId="1" fontId="13" fillId="3" borderId="31" xfId="0" applyNumberFormat="1" applyFont="1" applyFill="1" applyBorder="1" applyAlignment="1">
      <alignment horizontal="center"/>
    </xf>
    <xf numFmtId="0" fontId="13" fillId="2" borderId="18" xfId="0" applyFont="1" applyFill="1" applyBorder="1"/>
    <xf numFmtId="0" fontId="13" fillId="2" borderId="33" xfId="0" applyFont="1" applyFill="1" applyBorder="1" applyAlignment="1">
      <alignment horizontal="center"/>
    </xf>
    <xf numFmtId="1" fontId="12" fillId="2" borderId="42" xfId="0" applyNumberFormat="1" applyFont="1" applyFill="1" applyBorder="1" applyAlignment="1">
      <alignment horizontal="center"/>
    </xf>
    <xf numFmtId="0" fontId="12" fillId="0" borderId="43" xfId="0" applyFont="1" applyBorder="1"/>
    <xf numFmtId="1" fontId="12" fillId="2" borderId="44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2" fillId="0" borderId="45" xfId="0" applyFont="1" applyBorder="1"/>
    <xf numFmtId="0" fontId="12" fillId="2" borderId="33" xfId="0" applyFont="1" applyFill="1" applyBorder="1" applyAlignment="1">
      <alignment horizontal="center"/>
    </xf>
    <xf numFmtId="1" fontId="12" fillId="2" borderId="34" xfId="0" applyNumberFormat="1" applyFont="1" applyFill="1" applyBorder="1" applyAlignment="1">
      <alignment horizontal="center"/>
    </xf>
    <xf numFmtId="0" fontId="12" fillId="2" borderId="21" xfId="0" applyFont="1" applyFill="1" applyBorder="1"/>
    <xf numFmtId="0" fontId="13" fillId="2" borderId="46" xfId="0" applyFont="1" applyFill="1" applyBorder="1"/>
    <xf numFmtId="0" fontId="13" fillId="2" borderId="47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1" fontId="12" fillId="2" borderId="48" xfId="0" applyNumberFormat="1" applyFont="1" applyFill="1" applyBorder="1" applyAlignment="1">
      <alignment horizontal="center"/>
    </xf>
    <xf numFmtId="0" fontId="12" fillId="2" borderId="23" xfId="0" applyFont="1" applyFill="1" applyBorder="1"/>
    <xf numFmtId="0" fontId="13" fillId="2" borderId="1" xfId="0" applyFont="1" applyFill="1" applyBorder="1" applyAlignment="1">
      <alignment horizontal="left"/>
    </xf>
    <xf numFmtId="1" fontId="13" fillId="2" borderId="5" xfId="0" applyNumberFormat="1" applyFont="1" applyFill="1" applyBorder="1" applyAlignment="1">
      <alignment horizontal="center"/>
    </xf>
    <xf numFmtId="0" fontId="12" fillId="2" borderId="38" xfId="0" applyFont="1" applyFill="1" applyBorder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28" xfId="0" applyFont="1" applyBorder="1"/>
    <xf numFmtId="0" fontId="12" fillId="2" borderId="4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2" borderId="26" xfId="0" applyFont="1" applyFill="1" applyBorder="1"/>
    <xf numFmtId="1" fontId="13" fillId="2" borderId="27" xfId="0" applyNumberFormat="1" applyFont="1" applyFill="1" applyBorder="1" applyAlignment="1">
      <alignment horizontal="center"/>
    </xf>
    <xf numFmtId="0" fontId="12" fillId="0" borderId="38" xfId="0" applyFont="1" applyBorder="1"/>
    <xf numFmtId="0" fontId="12" fillId="0" borderId="0" xfId="0" applyFont="1"/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27" xfId="0" applyFont="1" applyFill="1" applyBorder="1"/>
    <xf numFmtId="1" fontId="12" fillId="2" borderId="51" xfId="0" applyNumberFormat="1" applyFont="1" applyFill="1" applyBorder="1" applyAlignment="1">
      <alignment horizontal="center"/>
    </xf>
    <xf numFmtId="0" fontId="12" fillId="2" borderId="32" xfId="0" applyFont="1" applyFill="1" applyBorder="1"/>
    <xf numFmtId="1" fontId="12" fillId="3" borderId="5" xfId="0" applyNumberFormat="1" applyFont="1" applyFill="1" applyBorder="1" applyAlignment="1">
      <alignment horizontal="center"/>
    </xf>
    <xf numFmtId="0" fontId="13" fillId="2" borderId="46" xfId="0" applyFont="1" applyFill="1" applyBorder="1" applyAlignment="1">
      <alignment horizontal="left"/>
    </xf>
    <xf numFmtId="1" fontId="13" fillId="2" borderId="48" xfId="0" applyNumberFormat="1" applyFont="1" applyFill="1" applyBorder="1" applyAlignment="1">
      <alignment horizontal="center"/>
    </xf>
    <xf numFmtId="0" fontId="12" fillId="0" borderId="51" xfId="0" applyFont="1" applyBorder="1"/>
    <xf numFmtId="1" fontId="4" fillId="0" borderId="0" xfId="0" applyNumberFormat="1" applyFont="1"/>
    <xf numFmtId="1" fontId="12" fillId="2" borderId="52" xfId="0" applyNumberFormat="1" applyFont="1" applyFill="1" applyBorder="1" applyAlignment="1">
      <alignment horizontal="center"/>
    </xf>
    <xf numFmtId="1" fontId="12" fillId="2" borderId="27" xfId="0" applyNumberFormat="1" applyFont="1" applyFill="1" applyBorder="1" applyAlignment="1">
      <alignment horizontal="center"/>
    </xf>
    <xf numFmtId="1" fontId="12" fillId="2" borderId="32" xfId="0" applyNumberFormat="1" applyFont="1" applyFill="1" applyBorder="1" applyAlignment="1">
      <alignment horizontal="center"/>
    </xf>
    <xf numFmtId="0" fontId="12" fillId="2" borderId="53" xfId="0" applyFont="1" applyFill="1" applyBorder="1"/>
    <xf numFmtId="0" fontId="12" fillId="2" borderId="41" xfId="0" applyFont="1" applyFill="1" applyBorder="1"/>
    <xf numFmtId="0" fontId="12" fillId="2" borderId="54" xfId="0" applyFont="1" applyFill="1" applyBorder="1"/>
    <xf numFmtId="0" fontId="13" fillId="2" borderId="0" xfId="0" applyFont="1" applyFill="1" applyBorder="1"/>
    <xf numFmtId="1" fontId="13" fillId="3" borderId="2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1" applyFont="1" applyBorder="1"/>
    <xf numFmtId="0" fontId="6" fillId="0" borderId="0" xfId="1" applyFont="1" applyBorder="1" applyAlignment="1"/>
    <xf numFmtId="0" fontId="13" fillId="0" borderId="0" xfId="0" applyFont="1"/>
    <xf numFmtId="164" fontId="12" fillId="0" borderId="0" xfId="0" applyNumberFormat="1" applyFont="1"/>
    <xf numFmtId="0" fontId="13" fillId="0" borderId="0" xfId="0" applyFont="1" applyBorder="1"/>
    <xf numFmtId="164" fontId="13" fillId="0" borderId="0" xfId="0" applyNumberFormat="1" applyFont="1" applyBorder="1"/>
    <xf numFmtId="164" fontId="13" fillId="4" borderId="3" xfId="0" applyNumberFormat="1" applyFont="1" applyFill="1" applyBorder="1" applyAlignment="1">
      <alignment horizontal="center"/>
    </xf>
    <xf numFmtId="164" fontId="13" fillId="4" borderId="4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3" fillId="4" borderId="1" xfId="0" applyFont="1" applyFill="1" applyBorder="1"/>
    <xf numFmtId="0" fontId="13" fillId="4" borderId="31" xfId="0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/>
    </xf>
    <xf numFmtId="2" fontId="13" fillId="4" borderId="3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0" fontId="12" fillId="4" borderId="27" xfId="0" applyFont="1" applyFill="1" applyBorder="1"/>
    <xf numFmtId="0" fontId="13" fillId="2" borderId="6" xfId="0" applyFont="1" applyFill="1" applyBorder="1"/>
    <xf numFmtId="0" fontId="12" fillId="2" borderId="20" xfId="0" applyFont="1" applyFill="1" applyBorder="1" applyAlignment="1">
      <alignment horizontal="center"/>
    </xf>
    <xf numFmtId="0" fontId="12" fillId="0" borderId="32" xfId="0" applyFont="1" applyBorder="1"/>
    <xf numFmtId="0" fontId="13" fillId="2" borderId="12" xfId="0" applyFont="1" applyFill="1" applyBorder="1"/>
    <xf numFmtId="0" fontId="12" fillId="0" borderId="22" xfId="0" applyFont="1" applyBorder="1"/>
    <xf numFmtId="0" fontId="13" fillId="2" borderId="24" xfId="0" applyFont="1" applyFill="1" applyBorder="1"/>
    <xf numFmtId="0" fontId="12" fillId="0" borderId="26" xfId="0" applyFont="1" applyBorder="1"/>
    <xf numFmtId="0" fontId="12" fillId="4" borderId="3" xfId="0" applyFont="1" applyFill="1" applyBorder="1" applyAlignment="1">
      <alignment horizontal="center"/>
    </xf>
    <xf numFmtId="2" fontId="12" fillId="4" borderId="3" xfId="0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1" fontId="12" fillId="4" borderId="3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0" fontId="13" fillId="2" borderId="9" xfId="0" applyFont="1" applyFill="1" applyBorder="1"/>
    <xf numFmtId="0" fontId="13" fillId="2" borderId="10" xfId="0" applyFont="1" applyFill="1" applyBorder="1" applyAlignment="1">
      <alignment horizontal="center"/>
    </xf>
    <xf numFmtId="0" fontId="12" fillId="0" borderId="21" xfId="0" applyFont="1" applyBorder="1"/>
    <xf numFmtId="0" fontId="13" fillId="2" borderId="14" xfId="0" applyFont="1" applyFill="1" applyBorder="1"/>
    <xf numFmtId="0" fontId="13" fillId="2" borderId="15" xfId="0" applyFont="1" applyFill="1" applyBorder="1" applyAlignment="1">
      <alignment horizontal="center"/>
    </xf>
    <xf numFmtId="0" fontId="12" fillId="0" borderId="23" xfId="0" applyFont="1" applyBorder="1"/>
    <xf numFmtId="1" fontId="13" fillId="2" borderId="3" xfId="0" applyNumberFormat="1" applyFont="1" applyFill="1" applyBorder="1" applyAlignment="1">
      <alignment horizontal="center"/>
    </xf>
    <xf numFmtId="2" fontId="13" fillId="2" borderId="3" xfId="0" applyNumberFormat="1" applyFont="1" applyFill="1" applyBorder="1" applyAlignment="1">
      <alignment horizontal="center"/>
    </xf>
    <xf numFmtId="0" fontId="12" fillId="0" borderId="27" xfId="0" applyFont="1" applyBorder="1"/>
    <xf numFmtId="164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3" fillId="5" borderId="0" xfId="0" applyFont="1" applyFill="1"/>
    <xf numFmtId="0" fontId="12" fillId="0" borderId="0" xfId="0" applyFont="1" applyAlignment="1">
      <alignment horizontal="right"/>
    </xf>
    <xf numFmtId="0" fontId="12" fillId="5" borderId="10" xfId="0" applyFont="1" applyFill="1" applyBorder="1" applyAlignment="1">
      <alignment horizontal="center"/>
    </xf>
    <xf numFmtId="1" fontId="12" fillId="5" borderId="10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1" fontId="12" fillId="5" borderId="8" xfId="0" applyNumberFormat="1" applyFont="1" applyFill="1" applyBorder="1" applyAlignment="1">
      <alignment horizontal="center"/>
    </xf>
    <xf numFmtId="2" fontId="13" fillId="5" borderId="0" xfId="0" applyNumberFormat="1" applyFont="1" applyFill="1"/>
    <xf numFmtId="0" fontId="12" fillId="5" borderId="19" xfId="0" applyFont="1" applyFill="1" applyBorder="1" applyAlignment="1">
      <alignment horizontal="center"/>
    </xf>
    <xf numFmtId="1" fontId="12" fillId="5" borderId="19" xfId="0" applyNumberFormat="1" applyFont="1" applyFill="1" applyBorder="1" applyAlignment="1">
      <alignment horizontal="center"/>
    </xf>
    <xf numFmtId="1" fontId="12" fillId="2" borderId="25" xfId="0" applyNumberFormat="1" applyFont="1" applyFill="1" applyBorder="1" applyAlignment="1">
      <alignment horizontal="center"/>
    </xf>
    <xf numFmtId="2" fontId="12" fillId="2" borderId="3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2" fontId="12" fillId="2" borderId="19" xfId="0" applyNumberFormat="1" applyFont="1" applyFill="1" applyBorder="1" applyAlignment="1">
      <alignment horizontal="center"/>
    </xf>
    <xf numFmtId="1" fontId="12" fillId="0" borderId="27" xfId="0" applyNumberFormat="1" applyFont="1" applyBorder="1"/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4" fillId="0" borderId="17" xfId="0" applyNumberFormat="1" applyFont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1" fontId="12" fillId="5" borderId="33" xfId="0" applyNumberFormat="1" applyFont="1" applyFill="1" applyBorder="1" applyAlignment="1">
      <alignment horizontal="center"/>
    </xf>
    <xf numFmtId="2" fontId="12" fillId="2" borderId="33" xfId="0" applyNumberFormat="1" applyFont="1" applyFill="1" applyBorder="1" applyAlignment="1">
      <alignment horizontal="center"/>
    </xf>
    <xf numFmtId="0" fontId="18" fillId="2" borderId="30" xfId="0" applyFont="1" applyFill="1" applyBorder="1" applyAlignment="1">
      <alignment wrapText="1"/>
    </xf>
    <xf numFmtId="1" fontId="12" fillId="2" borderId="28" xfId="0" applyNumberFormat="1" applyFont="1" applyFill="1" applyBorder="1" applyAlignment="1">
      <alignment horizontal="center"/>
    </xf>
    <xf numFmtId="2" fontId="12" fillId="2" borderId="28" xfId="0" applyNumberFormat="1" applyFont="1" applyFill="1" applyBorder="1" applyAlignment="1">
      <alignment horizontal="center"/>
    </xf>
    <xf numFmtId="2" fontId="13" fillId="0" borderId="35" xfId="0" applyNumberFormat="1" applyFont="1" applyBorder="1"/>
    <xf numFmtId="0" fontId="18" fillId="2" borderId="1" xfId="0" applyFont="1" applyFill="1" applyBorder="1" applyAlignment="1">
      <alignment wrapText="1"/>
    </xf>
    <xf numFmtId="1" fontId="12" fillId="2" borderId="3" xfId="0" applyNumberFormat="1" applyFont="1" applyFill="1" applyBorder="1" applyAlignment="1">
      <alignment horizontal="center"/>
    </xf>
    <xf numFmtId="2" fontId="12" fillId="0" borderId="27" xfId="0" applyNumberFormat="1" applyFont="1" applyBorder="1"/>
    <xf numFmtId="0" fontId="12" fillId="0" borderId="35" xfId="0" applyFont="1" applyBorder="1" applyAlignment="1">
      <alignment wrapText="1"/>
    </xf>
    <xf numFmtId="1" fontId="12" fillId="0" borderId="0" xfId="0" applyNumberFormat="1" applyFont="1"/>
    <xf numFmtId="1" fontId="12" fillId="3" borderId="3" xfId="0" applyNumberFormat="1" applyFont="1" applyFill="1" applyBorder="1" applyAlignment="1">
      <alignment horizontal="center"/>
    </xf>
    <xf numFmtId="2" fontId="12" fillId="3" borderId="3" xfId="0" applyNumberFormat="1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center"/>
    </xf>
    <xf numFmtId="165" fontId="12" fillId="0" borderId="0" xfId="0" applyNumberFormat="1" applyFont="1"/>
    <xf numFmtId="0" fontId="13" fillId="2" borderId="12" xfId="0" applyFont="1" applyFill="1" applyBorder="1" applyAlignment="1">
      <alignment wrapText="1"/>
    </xf>
    <xf numFmtId="0" fontId="12" fillId="0" borderId="8" xfId="0" applyFont="1" applyBorder="1"/>
    <xf numFmtId="0" fontId="12" fillId="0" borderId="19" xfId="0" applyFont="1" applyBorder="1" applyAlignment="1">
      <alignment horizontal="center"/>
    </xf>
    <xf numFmtId="1" fontId="12" fillId="2" borderId="19" xfId="0" applyNumberFormat="1" applyFont="1" applyFill="1" applyBorder="1" applyAlignment="1">
      <alignment horizontal="center"/>
    </xf>
    <xf numFmtId="2" fontId="13" fillId="2" borderId="4" xfId="0" applyNumberFormat="1" applyFont="1" applyFill="1" applyBorder="1" applyAlignment="1">
      <alignment horizontal="center"/>
    </xf>
    <xf numFmtId="1" fontId="12" fillId="0" borderId="21" xfId="0" applyNumberFormat="1" applyFont="1" applyBorder="1"/>
    <xf numFmtId="1" fontId="12" fillId="0" borderId="22" xfId="0" applyNumberFormat="1" applyFont="1" applyBorder="1"/>
    <xf numFmtId="2" fontId="12" fillId="5" borderId="19" xfId="0" applyNumberFormat="1" applyFont="1" applyFill="1" applyBorder="1" applyAlignment="1">
      <alignment horizontal="center"/>
    </xf>
    <xf numFmtId="1" fontId="12" fillId="0" borderId="26" xfId="0" applyNumberFormat="1" applyFont="1" applyBorder="1"/>
    <xf numFmtId="2" fontId="12" fillId="0" borderId="0" xfId="0" applyNumberFormat="1" applyFont="1"/>
    <xf numFmtId="0" fontId="13" fillId="4" borderId="2" xfId="0" applyFont="1" applyFill="1" applyBorder="1" applyAlignment="1">
      <alignment horizontal="left"/>
    </xf>
    <xf numFmtId="1" fontId="12" fillId="4" borderId="27" xfId="0" applyNumberFormat="1" applyFont="1" applyFill="1" applyBorder="1"/>
    <xf numFmtId="0" fontId="13" fillId="4" borderId="1" xfId="0" applyFont="1" applyFill="1" applyBorder="1" applyAlignment="1">
      <alignment horizontal="left"/>
    </xf>
    <xf numFmtId="1" fontId="12" fillId="4" borderId="5" xfId="0" applyNumberFormat="1" applyFont="1" applyFill="1" applyBorder="1"/>
    <xf numFmtId="0" fontId="12" fillId="2" borderId="10" xfId="0" applyFont="1" applyFill="1" applyBorder="1" applyAlignment="1">
      <alignment horizontal="center"/>
    </xf>
    <xf numFmtId="0" fontId="13" fillId="2" borderId="0" xfId="0" applyFont="1" applyFill="1"/>
    <xf numFmtId="0" fontId="12" fillId="2" borderId="0" xfId="0" applyFont="1" applyFill="1"/>
    <xf numFmtId="0" fontId="12" fillId="2" borderId="19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164" fontId="12" fillId="2" borderId="15" xfId="0" applyNumberFormat="1" applyFont="1" applyFill="1" applyBorder="1" applyAlignment="1">
      <alignment horizontal="center"/>
    </xf>
    <xf numFmtId="1" fontId="12" fillId="2" borderId="16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37" xfId="1" applyFont="1" applyBorder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3" borderId="18" xfId="2" applyFont="1" applyFill="1" applyBorder="1" applyAlignment="1">
      <alignment horizontal="center" vertical="center" wrapText="1"/>
    </xf>
    <xf numFmtId="0" fontId="9" fillId="3" borderId="46" xfId="2" applyFont="1" applyFill="1" applyBorder="1" applyAlignment="1">
      <alignment horizontal="center" vertical="center" wrapText="1"/>
    </xf>
    <xf numFmtId="0" fontId="9" fillId="3" borderId="33" xfId="2" applyFont="1" applyFill="1" applyBorder="1" applyAlignment="1">
      <alignment horizontal="center" vertical="center" wrapText="1"/>
    </xf>
    <xf numFmtId="0" fontId="9" fillId="3" borderId="47" xfId="2" applyFont="1" applyFill="1" applyBorder="1" applyAlignment="1">
      <alignment horizontal="center" vertical="center" wrapText="1"/>
    </xf>
    <xf numFmtId="14" fontId="9" fillId="3" borderId="17" xfId="2" applyNumberFormat="1" applyFont="1" applyFill="1" applyBorder="1" applyAlignment="1">
      <alignment horizontal="center" vertical="center" wrapText="1"/>
    </xf>
    <xf numFmtId="14" fontId="9" fillId="3" borderId="55" xfId="2" applyNumberFormat="1" applyFont="1" applyFill="1" applyBorder="1" applyAlignment="1">
      <alignment horizontal="center" vertical="center" wrapText="1"/>
    </xf>
    <xf numFmtId="14" fontId="9" fillId="3" borderId="21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 xr:uid="{00000000-0005-0000-0000-000001000000}"/>
    <cellStyle name="Обычный 2 3" xfId="2" xr:uid="{BD2E053A-98AB-4271-94DA-CCE0A41901D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3"/>
  <sheetViews>
    <sheetView tabSelected="1" zoomScaleNormal="100" workbookViewId="0">
      <selection activeCell="N8" sqref="N8"/>
    </sheetView>
  </sheetViews>
  <sheetFormatPr defaultRowHeight="13" x14ac:dyDescent="0.3"/>
  <cols>
    <col min="1" max="1" width="2.81640625" style="133" customWidth="1"/>
    <col min="2" max="2" width="26" style="111" customWidth="1"/>
    <col min="3" max="3" width="13" style="111" customWidth="1"/>
    <col min="4" max="4" width="17.453125" style="111" customWidth="1"/>
    <col min="5" max="5" width="13" style="111" customWidth="1"/>
    <col min="6" max="6" width="13.1796875" style="111" customWidth="1"/>
    <col min="7" max="8" width="14.7265625" style="134" customWidth="1"/>
    <col min="9" max="9" width="14.453125" style="134" customWidth="1"/>
    <col min="10" max="10" width="49.26953125" style="111" customWidth="1"/>
    <col min="11" max="11" width="12.7265625" style="111" customWidth="1"/>
    <col min="12" max="255" width="9.1796875" style="111"/>
    <col min="256" max="256" width="3.81640625" style="111" customWidth="1"/>
    <col min="257" max="257" width="26" style="111" customWidth="1"/>
    <col min="258" max="258" width="13" style="111" customWidth="1"/>
    <col min="259" max="259" width="17.453125" style="111" customWidth="1"/>
    <col min="260" max="260" width="13" style="111" customWidth="1"/>
    <col min="261" max="261" width="13.1796875" style="111" customWidth="1"/>
    <col min="262" max="263" width="14.7265625" style="111" customWidth="1"/>
    <col min="264" max="264" width="14.453125" style="111" customWidth="1"/>
    <col min="265" max="265" width="56.81640625" style="111" customWidth="1"/>
    <col min="266" max="266" width="10.453125" style="111" customWidth="1"/>
    <col min="267" max="267" width="10.1796875" style="111" customWidth="1"/>
    <col min="268" max="511" width="9.1796875" style="111"/>
    <col min="512" max="512" width="3.81640625" style="111" customWidth="1"/>
    <col min="513" max="513" width="26" style="111" customWidth="1"/>
    <col min="514" max="514" width="13" style="111" customWidth="1"/>
    <col min="515" max="515" width="17.453125" style="111" customWidth="1"/>
    <col min="516" max="516" width="13" style="111" customWidth="1"/>
    <col min="517" max="517" width="13.1796875" style="111" customWidth="1"/>
    <col min="518" max="519" width="14.7265625" style="111" customWidth="1"/>
    <col min="520" max="520" width="14.453125" style="111" customWidth="1"/>
    <col min="521" max="521" width="56.81640625" style="111" customWidth="1"/>
    <col min="522" max="522" width="10.453125" style="111" customWidth="1"/>
    <col min="523" max="523" width="10.1796875" style="111" customWidth="1"/>
    <col min="524" max="767" width="9.1796875" style="111"/>
    <col min="768" max="768" width="3.81640625" style="111" customWidth="1"/>
    <col min="769" max="769" width="26" style="111" customWidth="1"/>
    <col min="770" max="770" width="13" style="111" customWidth="1"/>
    <col min="771" max="771" width="17.453125" style="111" customWidth="1"/>
    <col min="772" max="772" width="13" style="111" customWidth="1"/>
    <col min="773" max="773" width="13.1796875" style="111" customWidth="1"/>
    <col min="774" max="775" width="14.7265625" style="111" customWidth="1"/>
    <col min="776" max="776" width="14.453125" style="111" customWidth="1"/>
    <col min="777" max="777" width="56.81640625" style="111" customWidth="1"/>
    <col min="778" max="778" width="10.453125" style="111" customWidth="1"/>
    <col min="779" max="779" width="10.1796875" style="111" customWidth="1"/>
    <col min="780" max="1023" width="9.1796875" style="111"/>
    <col min="1024" max="1024" width="3.81640625" style="111" customWidth="1"/>
    <col min="1025" max="1025" width="26" style="111" customWidth="1"/>
    <col min="1026" max="1026" width="13" style="111" customWidth="1"/>
    <col min="1027" max="1027" width="17.453125" style="111" customWidth="1"/>
    <col min="1028" max="1028" width="13" style="111" customWidth="1"/>
    <col min="1029" max="1029" width="13.1796875" style="111" customWidth="1"/>
    <col min="1030" max="1031" width="14.7265625" style="111" customWidth="1"/>
    <col min="1032" max="1032" width="14.453125" style="111" customWidth="1"/>
    <col min="1033" max="1033" width="56.81640625" style="111" customWidth="1"/>
    <col min="1034" max="1034" width="10.453125" style="111" customWidth="1"/>
    <col min="1035" max="1035" width="10.1796875" style="111" customWidth="1"/>
    <col min="1036" max="1279" width="9.1796875" style="111"/>
    <col min="1280" max="1280" width="3.81640625" style="111" customWidth="1"/>
    <col min="1281" max="1281" width="26" style="111" customWidth="1"/>
    <col min="1282" max="1282" width="13" style="111" customWidth="1"/>
    <col min="1283" max="1283" width="17.453125" style="111" customWidth="1"/>
    <col min="1284" max="1284" width="13" style="111" customWidth="1"/>
    <col min="1285" max="1285" width="13.1796875" style="111" customWidth="1"/>
    <col min="1286" max="1287" width="14.7265625" style="111" customWidth="1"/>
    <col min="1288" max="1288" width="14.453125" style="111" customWidth="1"/>
    <col min="1289" max="1289" width="56.81640625" style="111" customWidth="1"/>
    <col min="1290" max="1290" width="10.453125" style="111" customWidth="1"/>
    <col min="1291" max="1291" width="10.1796875" style="111" customWidth="1"/>
    <col min="1292" max="1535" width="9.1796875" style="111"/>
    <col min="1536" max="1536" width="3.81640625" style="111" customWidth="1"/>
    <col min="1537" max="1537" width="26" style="111" customWidth="1"/>
    <col min="1538" max="1538" width="13" style="111" customWidth="1"/>
    <col min="1539" max="1539" width="17.453125" style="111" customWidth="1"/>
    <col min="1540" max="1540" width="13" style="111" customWidth="1"/>
    <col min="1541" max="1541" width="13.1796875" style="111" customWidth="1"/>
    <col min="1542" max="1543" width="14.7265625" style="111" customWidth="1"/>
    <col min="1544" max="1544" width="14.453125" style="111" customWidth="1"/>
    <col min="1545" max="1545" width="56.81640625" style="111" customWidth="1"/>
    <col min="1546" max="1546" width="10.453125" style="111" customWidth="1"/>
    <col min="1547" max="1547" width="10.1796875" style="111" customWidth="1"/>
    <col min="1548" max="1791" width="9.1796875" style="111"/>
    <col min="1792" max="1792" width="3.81640625" style="111" customWidth="1"/>
    <col min="1793" max="1793" width="26" style="111" customWidth="1"/>
    <col min="1794" max="1794" width="13" style="111" customWidth="1"/>
    <col min="1795" max="1795" width="17.453125" style="111" customWidth="1"/>
    <col min="1796" max="1796" width="13" style="111" customWidth="1"/>
    <col min="1797" max="1797" width="13.1796875" style="111" customWidth="1"/>
    <col min="1798" max="1799" width="14.7265625" style="111" customWidth="1"/>
    <col min="1800" max="1800" width="14.453125" style="111" customWidth="1"/>
    <col min="1801" max="1801" width="56.81640625" style="111" customWidth="1"/>
    <col min="1802" max="1802" width="10.453125" style="111" customWidth="1"/>
    <col min="1803" max="1803" width="10.1796875" style="111" customWidth="1"/>
    <col min="1804" max="2047" width="9.1796875" style="111"/>
    <col min="2048" max="2048" width="3.81640625" style="111" customWidth="1"/>
    <col min="2049" max="2049" width="26" style="111" customWidth="1"/>
    <col min="2050" max="2050" width="13" style="111" customWidth="1"/>
    <col min="2051" max="2051" width="17.453125" style="111" customWidth="1"/>
    <col min="2052" max="2052" width="13" style="111" customWidth="1"/>
    <col min="2053" max="2053" width="13.1796875" style="111" customWidth="1"/>
    <col min="2054" max="2055" width="14.7265625" style="111" customWidth="1"/>
    <col min="2056" max="2056" width="14.453125" style="111" customWidth="1"/>
    <col min="2057" max="2057" width="56.81640625" style="111" customWidth="1"/>
    <col min="2058" max="2058" width="10.453125" style="111" customWidth="1"/>
    <col min="2059" max="2059" width="10.1796875" style="111" customWidth="1"/>
    <col min="2060" max="2303" width="9.1796875" style="111"/>
    <col min="2304" max="2304" width="3.81640625" style="111" customWidth="1"/>
    <col min="2305" max="2305" width="26" style="111" customWidth="1"/>
    <col min="2306" max="2306" width="13" style="111" customWidth="1"/>
    <col min="2307" max="2307" width="17.453125" style="111" customWidth="1"/>
    <col min="2308" max="2308" width="13" style="111" customWidth="1"/>
    <col min="2309" max="2309" width="13.1796875" style="111" customWidth="1"/>
    <col min="2310" max="2311" width="14.7265625" style="111" customWidth="1"/>
    <col min="2312" max="2312" width="14.453125" style="111" customWidth="1"/>
    <col min="2313" max="2313" width="56.81640625" style="111" customWidth="1"/>
    <col min="2314" max="2314" width="10.453125" style="111" customWidth="1"/>
    <col min="2315" max="2315" width="10.1796875" style="111" customWidth="1"/>
    <col min="2316" max="2559" width="9.1796875" style="111"/>
    <col min="2560" max="2560" width="3.81640625" style="111" customWidth="1"/>
    <col min="2561" max="2561" width="26" style="111" customWidth="1"/>
    <col min="2562" max="2562" width="13" style="111" customWidth="1"/>
    <col min="2563" max="2563" width="17.453125" style="111" customWidth="1"/>
    <col min="2564" max="2564" width="13" style="111" customWidth="1"/>
    <col min="2565" max="2565" width="13.1796875" style="111" customWidth="1"/>
    <col min="2566" max="2567" width="14.7265625" style="111" customWidth="1"/>
    <col min="2568" max="2568" width="14.453125" style="111" customWidth="1"/>
    <col min="2569" max="2569" width="56.81640625" style="111" customWidth="1"/>
    <col min="2570" max="2570" width="10.453125" style="111" customWidth="1"/>
    <col min="2571" max="2571" width="10.1796875" style="111" customWidth="1"/>
    <col min="2572" max="2815" width="9.1796875" style="111"/>
    <col min="2816" max="2816" width="3.81640625" style="111" customWidth="1"/>
    <col min="2817" max="2817" width="26" style="111" customWidth="1"/>
    <col min="2818" max="2818" width="13" style="111" customWidth="1"/>
    <col min="2819" max="2819" width="17.453125" style="111" customWidth="1"/>
    <col min="2820" max="2820" width="13" style="111" customWidth="1"/>
    <col min="2821" max="2821" width="13.1796875" style="111" customWidth="1"/>
    <col min="2822" max="2823" width="14.7265625" style="111" customWidth="1"/>
    <col min="2824" max="2824" width="14.453125" style="111" customWidth="1"/>
    <col min="2825" max="2825" width="56.81640625" style="111" customWidth="1"/>
    <col min="2826" max="2826" width="10.453125" style="111" customWidth="1"/>
    <col min="2827" max="2827" width="10.1796875" style="111" customWidth="1"/>
    <col min="2828" max="3071" width="9.1796875" style="111"/>
    <col min="3072" max="3072" width="3.81640625" style="111" customWidth="1"/>
    <col min="3073" max="3073" width="26" style="111" customWidth="1"/>
    <col min="3074" max="3074" width="13" style="111" customWidth="1"/>
    <col min="3075" max="3075" width="17.453125" style="111" customWidth="1"/>
    <col min="3076" max="3076" width="13" style="111" customWidth="1"/>
    <col min="3077" max="3077" width="13.1796875" style="111" customWidth="1"/>
    <col min="3078" max="3079" width="14.7265625" style="111" customWidth="1"/>
    <col min="3080" max="3080" width="14.453125" style="111" customWidth="1"/>
    <col min="3081" max="3081" width="56.81640625" style="111" customWidth="1"/>
    <col min="3082" max="3082" width="10.453125" style="111" customWidth="1"/>
    <col min="3083" max="3083" width="10.1796875" style="111" customWidth="1"/>
    <col min="3084" max="3327" width="9.1796875" style="111"/>
    <col min="3328" max="3328" width="3.81640625" style="111" customWidth="1"/>
    <col min="3329" max="3329" width="26" style="111" customWidth="1"/>
    <col min="3330" max="3330" width="13" style="111" customWidth="1"/>
    <col min="3331" max="3331" width="17.453125" style="111" customWidth="1"/>
    <col min="3332" max="3332" width="13" style="111" customWidth="1"/>
    <col min="3333" max="3333" width="13.1796875" style="111" customWidth="1"/>
    <col min="3334" max="3335" width="14.7265625" style="111" customWidth="1"/>
    <col min="3336" max="3336" width="14.453125" style="111" customWidth="1"/>
    <col min="3337" max="3337" width="56.81640625" style="111" customWidth="1"/>
    <col min="3338" max="3338" width="10.453125" style="111" customWidth="1"/>
    <col min="3339" max="3339" width="10.1796875" style="111" customWidth="1"/>
    <col min="3340" max="3583" width="9.1796875" style="111"/>
    <col min="3584" max="3584" width="3.81640625" style="111" customWidth="1"/>
    <col min="3585" max="3585" width="26" style="111" customWidth="1"/>
    <col min="3586" max="3586" width="13" style="111" customWidth="1"/>
    <col min="3587" max="3587" width="17.453125" style="111" customWidth="1"/>
    <col min="3588" max="3588" width="13" style="111" customWidth="1"/>
    <col min="3589" max="3589" width="13.1796875" style="111" customWidth="1"/>
    <col min="3590" max="3591" width="14.7265625" style="111" customWidth="1"/>
    <col min="3592" max="3592" width="14.453125" style="111" customWidth="1"/>
    <col min="3593" max="3593" width="56.81640625" style="111" customWidth="1"/>
    <col min="3594" max="3594" width="10.453125" style="111" customWidth="1"/>
    <col min="3595" max="3595" width="10.1796875" style="111" customWidth="1"/>
    <col min="3596" max="3839" width="9.1796875" style="111"/>
    <col min="3840" max="3840" width="3.81640625" style="111" customWidth="1"/>
    <col min="3841" max="3841" width="26" style="111" customWidth="1"/>
    <col min="3842" max="3842" width="13" style="111" customWidth="1"/>
    <col min="3843" max="3843" width="17.453125" style="111" customWidth="1"/>
    <col min="3844" max="3844" width="13" style="111" customWidth="1"/>
    <col min="3845" max="3845" width="13.1796875" style="111" customWidth="1"/>
    <col min="3846" max="3847" width="14.7265625" style="111" customWidth="1"/>
    <col min="3848" max="3848" width="14.453125" style="111" customWidth="1"/>
    <col min="3849" max="3849" width="56.81640625" style="111" customWidth="1"/>
    <col min="3850" max="3850" width="10.453125" style="111" customWidth="1"/>
    <col min="3851" max="3851" width="10.1796875" style="111" customWidth="1"/>
    <col min="3852" max="4095" width="9.1796875" style="111"/>
    <col min="4096" max="4096" width="3.81640625" style="111" customWidth="1"/>
    <col min="4097" max="4097" width="26" style="111" customWidth="1"/>
    <col min="4098" max="4098" width="13" style="111" customWidth="1"/>
    <col min="4099" max="4099" width="17.453125" style="111" customWidth="1"/>
    <col min="4100" max="4100" width="13" style="111" customWidth="1"/>
    <col min="4101" max="4101" width="13.1796875" style="111" customWidth="1"/>
    <col min="4102" max="4103" width="14.7265625" style="111" customWidth="1"/>
    <col min="4104" max="4104" width="14.453125" style="111" customWidth="1"/>
    <col min="4105" max="4105" width="56.81640625" style="111" customWidth="1"/>
    <col min="4106" max="4106" width="10.453125" style="111" customWidth="1"/>
    <col min="4107" max="4107" width="10.1796875" style="111" customWidth="1"/>
    <col min="4108" max="4351" width="9.1796875" style="111"/>
    <col min="4352" max="4352" width="3.81640625" style="111" customWidth="1"/>
    <col min="4353" max="4353" width="26" style="111" customWidth="1"/>
    <col min="4354" max="4354" width="13" style="111" customWidth="1"/>
    <col min="4355" max="4355" width="17.453125" style="111" customWidth="1"/>
    <col min="4356" max="4356" width="13" style="111" customWidth="1"/>
    <col min="4357" max="4357" width="13.1796875" style="111" customWidth="1"/>
    <col min="4358" max="4359" width="14.7265625" style="111" customWidth="1"/>
    <col min="4360" max="4360" width="14.453125" style="111" customWidth="1"/>
    <col min="4361" max="4361" width="56.81640625" style="111" customWidth="1"/>
    <col min="4362" max="4362" width="10.453125" style="111" customWidth="1"/>
    <col min="4363" max="4363" width="10.1796875" style="111" customWidth="1"/>
    <col min="4364" max="4607" width="9.1796875" style="111"/>
    <col min="4608" max="4608" width="3.81640625" style="111" customWidth="1"/>
    <col min="4609" max="4609" width="26" style="111" customWidth="1"/>
    <col min="4610" max="4610" width="13" style="111" customWidth="1"/>
    <col min="4611" max="4611" width="17.453125" style="111" customWidth="1"/>
    <col min="4612" max="4612" width="13" style="111" customWidth="1"/>
    <col min="4613" max="4613" width="13.1796875" style="111" customWidth="1"/>
    <col min="4614" max="4615" width="14.7265625" style="111" customWidth="1"/>
    <col min="4616" max="4616" width="14.453125" style="111" customWidth="1"/>
    <col min="4617" max="4617" width="56.81640625" style="111" customWidth="1"/>
    <col min="4618" max="4618" width="10.453125" style="111" customWidth="1"/>
    <col min="4619" max="4619" width="10.1796875" style="111" customWidth="1"/>
    <col min="4620" max="4863" width="9.1796875" style="111"/>
    <col min="4864" max="4864" width="3.81640625" style="111" customWidth="1"/>
    <col min="4865" max="4865" width="26" style="111" customWidth="1"/>
    <col min="4866" max="4866" width="13" style="111" customWidth="1"/>
    <col min="4867" max="4867" width="17.453125" style="111" customWidth="1"/>
    <col min="4868" max="4868" width="13" style="111" customWidth="1"/>
    <col min="4869" max="4869" width="13.1796875" style="111" customWidth="1"/>
    <col min="4870" max="4871" width="14.7265625" style="111" customWidth="1"/>
    <col min="4872" max="4872" width="14.453125" style="111" customWidth="1"/>
    <col min="4873" max="4873" width="56.81640625" style="111" customWidth="1"/>
    <col min="4874" max="4874" width="10.453125" style="111" customWidth="1"/>
    <col min="4875" max="4875" width="10.1796875" style="111" customWidth="1"/>
    <col min="4876" max="5119" width="9.1796875" style="111"/>
    <col min="5120" max="5120" width="3.81640625" style="111" customWidth="1"/>
    <col min="5121" max="5121" width="26" style="111" customWidth="1"/>
    <col min="5122" max="5122" width="13" style="111" customWidth="1"/>
    <col min="5123" max="5123" width="17.453125" style="111" customWidth="1"/>
    <col min="5124" max="5124" width="13" style="111" customWidth="1"/>
    <col min="5125" max="5125" width="13.1796875" style="111" customWidth="1"/>
    <col min="5126" max="5127" width="14.7265625" style="111" customWidth="1"/>
    <col min="5128" max="5128" width="14.453125" style="111" customWidth="1"/>
    <col min="5129" max="5129" width="56.81640625" style="111" customWidth="1"/>
    <col min="5130" max="5130" width="10.453125" style="111" customWidth="1"/>
    <col min="5131" max="5131" width="10.1796875" style="111" customWidth="1"/>
    <col min="5132" max="5375" width="9.1796875" style="111"/>
    <col min="5376" max="5376" width="3.81640625" style="111" customWidth="1"/>
    <col min="5377" max="5377" width="26" style="111" customWidth="1"/>
    <col min="5378" max="5378" width="13" style="111" customWidth="1"/>
    <col min="5379" max="5379" width="17.453125" style="111" customWidth="1"/>
    <col min="5380" max="5380" width="13" style="111" customWidth="1"/>
    <col min="5381" max="5381" width="13.1796875" style="111" customWidth="1"/>
    <col min="5382" max="5383" width="14.7265625" style="111" customWidth="1"/>
    <col min="5384" max="5384" width="14.453125" style="111" customWidth="1"/>
    <col min="5385" max="5385" width="56.81640625" style="111" customWidth="1"/>
    <col min="5386" max="5386" width="10.453125" style="111" customWidth="1"/>
    <col min="5387" max="5387" width="10.1796875" style="111" customWidth="1"/>
    <col min="5388" max="5631" width="9.1796875" style="111"/>
    <col min="5632" max="5632" width="3.81640625" style="111" customWidth="1"/>
    <col min="5633" max="5633" width="26" style="111" customWidth="1"/>
    <col min="5634" max="5634" width="13" style="111" customWidth="1"/>
    <col min="5635" max="5635" width="17.453125" style="111" customWidth="1"/>
    <col min="5636" max="5636" width="13" style="111" customWidth="1"/>
    <col min="5637" max="5637" width="13.1796875" style="111" customWidth="1"/>
    <col min="5638" max="5639" width="14.7265625" style="111" customWidth="1"/>
    <col min="5640" max="5640" width="14.453125" style="111" customWidth="1"/>
    <col min="5641" max="5641" width="56.81640625" style="111" customWidth="1"/>
    <col min="5642" max="5642" width="10.453125" style="111" customWidth="1"/>
    <col min="5643" max="5643" width="10.1796875" style="111" customWidth="1"/>
    <col min="5644" max="5887" width="9.1796875" style="111"/>
    <col min="5888" max="5888" width="3.81640625" style="111" customWidth="1"/>
    <col min="5889" max="5889" width="26" style="111" customWidth="1"/>
    <col min="5890" max="5890" width="13" style="111" customWidth="1"/>
    <col min="5891" max="5891" width="17.453125" style="111" customWidth="1"/>
    <col min="5892" max="5892" width="13" style="111" customWidth="1"/>
    <col min="5893" max="5893" width="13.1796875" style="111" customWidth="1"/>
    <col min="5894" max="5895" width="14.7265625" style="111" customWidth="1"/>
    <col min="5896" max="5896" width="14.453125" style="111" customWidth="1"/>
    <col min="5897" max="5897" width="56.81640625" style="111" customWidth="1"/>
    <col min="5898" max="5898" width="10.453125" style="111" customWidth="1"/>
    <col min="5899" max="5899" width="10.1796875" style="111" customWidth="1"/>
    <col min="5900" max="6143" width="9.1796875" style="111"/>
    <col min="6144" max="6144" width="3.81640625" style="111" customWidth="1"/>
    <col min="6145" max="6145" width="26" style="111" customWidth="1"/>
    <col min="6146" max="6146" width="13" style="111" customWidth="1"/>
    <col min="6147" max="6147" width="17.453125" style="111" customWidth="1"/>
    <col min="6148" max="6148" width="13" style="111" customWidth="1"/>
    <col min="6149" max="6149" width="13.1796875" style="111" customWidth="1"/>
    <col min="6150" max="6151" width="14.7265625" style="111" customWidth="1"/>
    <col min="6152" max="6152" width="14.453125" style="111" customWidth="1"/>
    <col min="6153" max="6153" width="56.81640625" style="111" customWidth="1"/>
    <col min="6154" max="6154" width="10.453125" style="111" customWidth="1"/>
    <col min="6155" max="6155" width="10.1796875" style="111" customWidth="1"/>
    <col min="6156" max="6399" width="9.1796875" style="111"/>
    <col min="6400" max="6400" width="3.81640625" style="111" customWidth="1"/>
    <col min="6401" max="6401" width="26" style="111" customWidth="1"/>
    <col min="6402" max="6402" width="13" style="111" customWidth="1"/>
    <col min="6403" max="6403" width="17.453125" style="111" customWidth="1"/>
    <col min="6404" max="6404" width="13" style="111" customWidth="1"/>
    <col min="6405" max="6405" width="13.1796875" style="111" customWidth="1"/>
    <col min="6406" max="6407" width="14.7265625" style="111" customWidth="1"/>
    <col min="6408" max="6408" width="14.453125" style="111" customWidth="1"/>
    <col min="6409" max="6409" width="56.81640625" style="111" customWidth="1"/>
    <col min="6410" max="6410" width="10.453125" style="111" customWidth="1"/>
    <col min="6411" max="6411" width="10.1796875" style="111" customWidth="1"/>
    <col min="6412" max="6655" width="9.1796875" style="111"/>
    <col min="6656" max="6656" width="3.81640625" style="111" customWidth="1"/>
    <col min="6657" max="6657" width="26" style="111" customWidth="1"/>
    <col min="6658" max="6658" width="13" style="111" customWidth="1"/>
    <col min="6659" max="6659" width="17.453125" style="111" customWidth="1"/>
    <col min="6660" max="6660" width="13" style="111" customWidth="1"/>
    <col min="6661" max="6661" width="13.1796875" style="111" customWidth="1"/>
    <col min="6662" max="6663" width="14.7265625" style="111" customWidth="1"/>
    <col min="6664" max="6664" width="14.453125" style="111" customWidth="1"/>
    <col min="6665" max="6665" width="56.81640625" style="111" customWidth="1"/>
    <col min="6666" max="6666" width="10.453125" style="111" customWidth="1"/>
    <col min="6667" max="6667" width="10.1796875" style="111" customWidth="1"/>
    <col min="6668" max="6911" width="9.1796875" style="111"/>
    <col min="6912" max="6912" width="3.81640625" style="111" customWidth="1"/>
    <col min="6913" max="6913" width="26" style="111" customWidth="1"/>
    <col min="6914" max="6914" width="13" style="111" customWidth="1"/>
    <col min="6915" max="6915" width="17.453125" style="111" customWidth="1"/>
    <col min="6916" max="6916" width="13" style="111" customWidth="1"/>
    <col min="6917" max="6917" width="13.1796875" style="111" customWidth="1"/>
    <col min="6918" max="6919" width="14.7265625" style="111" customWidth="1"/>
    <col min="6920" max="6920" width="14.453125" style="111" customWidth="1"/>
    <col min="6921" max="6921" width="56.81640625" style="111" customWidth="1"/>
    <col min="6922" max="6922" width="10.453125" style="111" customWidth="1"/>
    <col min="6923" max="6923" width="10.1796875" style="111" customWidth="1"/>
    <col min="6924" max="7167" width="9.1796875" style="111"/>
    <col min="7168" max="7168" width="3.81640625" style="111" customWidth="1"/>
    <col min="7169" max="7169" width="26" style="111" customWidth="1"/>
    <col min="7170" max="7170" width="13" style="111" customWidth="1"/>
    <col min="7171" max="7171" width="17.453125" style="111" customWidth="1"/>
    <col min="7172" max="7172" width="13" style="111" customWidth="1"/>
    <col min="7173" max="7173" width="13.1796875" style="111" customWidth="1"/>
    <col min="7174" max="7175" width="14.7265625" style="111" customWidth="1"/>
    <col min="7176" max="7176" width="14.453125" style="111" customWidth="1"/>
    <col min="7177" max="7177" width="56.81640625" style="111" customWidth="1"/>
    <col min="7178" max="7178" width="10.453125" style="111" customWidth="1"/>
    <col min="7179" max="7179" width="10.1796875" style="111" customWidth="1"/>
    <col min="7180" max="7423" width="9.1796875" style="111"/>
    <col min="7424" max="7424" width="3.81640625" style="111" customWidth="1"/>
    <col min="7425" max="7425" width="26" style="111" customWidth="1"/>
    <col min="7426" max="7426" width="13" style="111" customWidth="1"/>
    <col min="7427" max="7427" width="17.453125" style="111" customWidth="1"/>
    <col min="7428" max="7428" width="13" style="111" customWidth="1"/>
    <col min="7429" max="7429" width="13.1796875" style="111" customWidth="1"/>
    <col min="7430" max="7431" width="14.7265625" style="111" customWidth="1"/>
    <col min="7432" max="7432" width="14.453125" style="111" customWidth="1"/>
    <col min="7433" max="7433" width="56.81640625" style="111" customWidth="1"/>
    <col min="7434" max="7434" width="10.453125" style="111" customWidth="1"/>
    <col min="7435" max="7435" width="10.1796875" style="111" customWidth="1"/>
    <col min="7436" max="7679" width="9.1796875" style="111"/>
    <col min="7680" max="7680" width="3.81640625" style="111" customWidth="1"/>
    <col min="7681" max="7681" width="26" style="111" customWidth="1"/>
    <col min="7682" max="7682" width="13" style="111" customWidth="1"/>
    <col min="7683" max="7683" width="17.453125" style="111" customWidth="1"/>
    <col min="7684" max="7684" width="13" style="111" customWidth="1"/>
    <col min="7685" max="7685" width="13.1796875" style="111" customWidth="1"/>
    <col min="7686" max="7687" width="14.7265625" style="111" customWidth="1"/>
    <col min="7688" max="7688" width="14.453125" style="111" customWidth="1"/>
    <col min="7689" max="7689" width="56.81640625" style="111" customWidth="1"/>
    <col min="7690" max="7690" width="10.453125" style="111" customWidth="1"/>
    <col min="7691" max="7691" width="10.1796875" style="111" customWidth="1"/>
    <col min="7692" max="7935" width="9.1796875" style="111"/>
    <col min="7936" max="7936" width="3.81640625" style="111" customWidth="1"/>
    <col min="7937" max="7937" width="26" style="111" customWidth="1"/>
    <col min="7938" max="7938" width="13" style="111" customWidth="1"/>
    <col min="7939" max="7939" width="17.453125" style="111" customWidth="1"/>
    <col min="7940" max="7940" width="13" style="111" customWidth="1"/>
    <col min="7941" max="7941" width="13.1796875" style="111" customWidth="1"/>
    <col min="7942" max="7943" width="14.7265625" style="111" customWidth="1"/>
    <col min="7944" max="7944" width="14.453125" style="111" customWidth="1"/>
    <col min="7945" max="7945" width="56.81640625" style="111" customWidth="1"/>
    <col min="7946" max="7946" width="10.453125" style="111" customWidth="1"/>
    <col min="7947" max="7947" width="10.1796875" style="111" customWidth="1"/>
    <col min="7948" max="8191" width="9.1796875" style="111"/>
    <col min="8192" max="8192" width="3.81640625" style="111" customWidth="1"/>
    <col min="8193" max="8193" width="26" style="111" customWidth="1"/>
    <col min="8194" max="8194" width="13" style="111" customWidth="1"/>
    <col min="8195" max="8195" width="17.453125" style="111" customWidth="1"/>
    <col min="8196" max="8196" width="13" style="111" customWidth="1"/>
    <col min="8197" max="8197" width="13.1796875" style="111" customWidth="1"/>
    <col min="8198" max="8199" width="14.7265625" style="111" customWidth="1"/>
    <col min="8200" max="8200" width="14.453125" style="111" customWidth="1"/>
    <col min="8201" max="8201" width="56.81640625" style="111" customWidth="1"/>
    <col min="8202" max="8202" width="10.453125" style="111" customWidth="1"/>
    <col min="8203" max="8203" width="10.1796875" style="111" customWidth="1"/>
    <col min="8204" max="8447" width="9.1796875" style="111"/>
    <col min="8448" max="8448" width="3.81640625" style="111" customWidth="1"/>
    <col min="8449" max="8449" width="26" style="111" customWidth="1"/>
    <col min="8450" max="8450" width="13" style="111" customWidth="1"/>
    <col min="8451" max="8451" width="17.453125" style="111" customWidth="1"/>
    <col min="8452" max="8452" width="13" style="111" customWidth="1"/>
    <col min="8453" max="8453" width="13.1796875" style="111" customWidth="1"/>
    <col min="8454" max="8455" width="14.7265625" style="111" customWidth="1"/>
    <col min="8456" max="8456" width="14.453125" style="111" customWidth="1"/>
    <col min="8457" max="8457" width="56.81640625" style="111" customWidth="1"/>
    <col min="8458" max="8458" width="10.453125" style="111" customWidth="1"/>
    <col min="8459" max="8459" width="10.1796875" style="111" customWidth="1"/>
    <col min="8460" max="8703" width="9.1796875" style="111"/>
    <col min="8704" max="8704" width="3.81640625" style="111" customWidth="1"/>
    <col min="8705" max="8705" width="26" style="111" customWidth="1"/>
    <col min="8706" max="8706" width="13" style="111" customWidth="1"/>
    <col min="8707" max="8707" width="17.453125" style="111" customWidth="1"/>
    <col min="8708" max="8708" width="13" style="111" customWidth="1"/>
    <col min="8709" max="8709" width="13.1796875" style="111" customWidth="1"/>
    <col min="8710" max="8711" width="14.7265625" style="111" customWidth="1"/>
    <col min="8712" max="8712" width="14.453125" style="111" customWidth="1"/>
    <col min="8713" max="8713" width="56.81640625" style="111" customWidth="1"/>
    <col min="8714" max="8714" width="10.453125" style="111" customWidth="1"/>
    <col min="8715" max="8715" width="10.1796875" style="111" customWidth="1"/>
    <col min="8716" max="8959" width="9.1796875" style="111"/>
    <col min="8960" max="8960" width="3.81640625" style="111" customWidth="1"/>
    <col min="8961" max="8961" width="26" style="111" customWidth="1"/>
    <col min="8962" max="8962" width="13" style="111" customWidth="1"/>
    <col min="8963" max="8963" width="17.453125" style="111" customWidth="1"/>
    <col min="8964" max="8964" width="13" style="111" customWidth="1"/>
    <col min="8965" max="8965" width="13.1796875" style="111" customWidth="1"/>
    <col min="8966" max="8967" width="14.7265625" style="111" customWidth="1"/>
    <col min="8968" max="8968" width="14.453125" style="111" customWidth="1"/>
    <col min="8969" max="8969" width="56.81640625" style="111" customWidth="1"/>
    <col min="8970" max="8970" width="10.453125" style="111" customWidth="1"/>
    <col min="8971" max="8971" width="10.1796875" style="111" customWidth="1"/>
    <col min="8972" max="9215" width="9.1796875" style="111"/>
    <col min="9216" max="9216" width="3.81640625" style="111" customWidth="1"/>
    <col min="9217" max="9217" width="26" style="111" customWidth="1"/>
    <col min="9218" max="9218" width="13" style="111" customWidth="1"/>
    <col min="9219" max="9219" width="17.453125" style="111" customWidth="1"/>
    <col min="9220" max="9220" width="13" style="111" customWidth="1"/>
    <col min="9221" max="9221" width="13.1796875" style="111" customWidth="1"/>
    <col min="9222" max="9223" width="14.7265625" style="111" customWidth="1"/>
    <col min="9224" max="9224" width="14.453125" style="111" customWidth="1"/>
    <col min="9225" max="9225" width="56.81640625" style="111" customWidth="1"/>
    <col min="9226" max="9226" width="10.453125" style="111" customWidth="1"/>
    <col min="9227" max="9227" width="10.1796875" style="111" customWidth="1"/>
    <col min="9228" max="9471" width="9.1796875" style="111"/>
    <col min="9472" max="9472" width="3.81640625" style="111" customWidth="1"/>
    <col min="9473" max="9473" width="26" style="111" customWidth="1"/>
    <col min="9474" max="9474" width="13" style="111" customWidth="1"/>
    <col min="9475" max="9475" width="17.453125" style="111" customWidth="1"/>
    <col min="9476" max="9476" width="13" style="111" customWidth="1"/>
    <col min="9477" max="9477" width="13.1796875" style="111" customWidth="1"/>
    <col min="9478" max="9479" width="14.7265625" style="111" customWidth="1"/>
    <col min="9480" max="9480" width="14.453125" style="111" customWidth="1"/>
    <col min="9481" max="9481" width="56.81640625" style="111" customWidth="1"/>
    <col min="9482" max="9482" width="10.453125" style="111" customWidth="1"/>
    <col min="9483" max="9483" width="10.1796875" style="111" customWidth="1"/>
    <col min="9484" max="9727" width="9.1796875" style="111"/>
    <col min="9728" max="9728" width="3.81640625" style="111" customWidth="1"/>
    <col min="9729" max="9729" width="26" style="111" customWidth="1"/>
    <col min="9730" max="9730" width="13" style="111" customWidth="1"/>
    <col min="9731" max="9731" width="17.453125" style="111" customWidth="1"/>
    <col min="9732" max="9732" width="13" style="111" customWidth="1"/>
    <col min="9733" max="9733" width="13.1796875" style="111" customWidth="1"/>
    <col min="9734" max="9735" width="14.7265625" style="111" customWidth="1"/>
    <col min="9736" max="9736" width="14.453125" style="111" customWidth="1"/>
    <col min="9737" max="9737" width="56.81640625" style="111" customWidth="1"/>
    <col min="9738" max="9738" width="10.453125" style="111" customWidth="1"/>
    <col min="9739" max="9739" width="10.1796875" style="111" customWidth="1"/>
    <col min="9740" max="9983" width="9.1796875" style="111"/>
    <col min="9984" max="9984" width="3.81640625" style="111" customWidth="1"/>
    <col min="9985" max="9985" width="26" style="111" customWidth="1"/>
    <col min="9986" max="9986" width="13" style="111" customWidth="1"/>
    <col min="9987" max="9987" width="17.453125" style="111" customWidth="1"/>
    <col min="9988" max="9988" width="13" style="111" customWidth="1"/>
    <col min="9989" max="9989" width="13.1796875" style="111" customWidth="1"/>
    <col min="9990" max="9991" width="14.7265625" style="111" customWidth="1"/>
    <col min="9992" max="9992" width="14.453125" style="111" customWidth="1"/>
    <col min="9993" max="9993" width="56.81640625" style="111" customWidth="1"/>
    <col min="9994" max="9994" width="10.453125" style="111" customWidth="1"/>
    <col min="9995" max="9995" width="10.1796875" style="111" customWidth="1"/>
    <col min="9996" max="10239" width="9.1796875" style="111"/>
    <col min="10240" max="10240" width="3.81640625" style="111" customWidth="1"/>
    <col min="10241" max="10241" width="26" style="111" customWidth="1"/>
    <col min="10242" max="10242" width="13" style="111" customWidth="1"/>
    <col min="10243" max="10243" width="17.453125" style="111" customWidth="1"/>
    <col min="10244" max="10244" width="13" style="111" customWidth="1"/>
    <col min="10245" max="10245" width="13.1796875" style="111" customWidth="1"/>
    <col min="10246" max="10247" width="14.7265625" style="111" customWidth="1"/>
    <col min="10248" max="10248" width="14.453125" style="111" customWidth="1"/>
    <col min="10249" max="10249" width="56.81640625" style="111" customWidth="1"/>
    <col min="10250" max="10250" width="10.453125" style="111" customWidth="1"/>
    <col min="10251" max="10251" width="10.1796875" style="111" customWidth="1"/>
    <col min="10252" max="10495" width="9.1796875" style="111"/>
    <col min="10496" max="10496" width="3.81640625" style="111" customWidth="1"/>
    <col min="10497" max="10497" width="26" style="111" customWidth="1"/>
    <col min="10498" max="10498" width="13" style="111" customWidth="1"/>
    <col min="10499" max="10499" width="17.453125" style="111" customWidth="1"/>
    <col min="10500" max="10500" width="13" style="111" customWidth="1"/>
    <col min="10501" max="10501" width="13.1796875" style="111" customWidth="1"/>
    <col min="10502" max="10503" width="14.7265625" style="111" customWidth="1"/>
    <col min="10504" max="10504" width="14.453125" style="111" customWidth="1"/>
    <col min="10505" max="10505" width="56.81640625" style="111" customWidth="1"/>
    <col min="10506" max="10506" width="10.453125" style="111" customWidth="1"/>
    <col min="10507" max="10507" width="10.1796875" style="111" customWidth="1"/>
    <col min="10508" max="10751" width="9.1796875" style="111"/>
    <col min="10752" max="10752" width="3.81640625" style="111" customWidth="1"/>
    <col min="10753" max="10753" width="26" style="111" customWidth="1"/>
    <col min="10754" max="10754" width="13" style="111" customWidth="1"/>
    <col min="10755" max="10755" width="17.453125" style="111" customWidth="1"/>
    <col min="10756" max="10756" width="13" style="111" customWidth="1"/>
    <col min="10757" max="10757" width="13.1796875" style="111" customWidth="1"/>
    <col min="10758" max="10759" width="14.7265625" style="111" customWidth="1"/>
    <col min="10760" max="10760" width="14.453125" style="111" customWidth="1"/>
    <col min="10761" max="10761" width="56.81640625" style="111" customWidth="1"/>
    <col min="10762" max="10762" width="10.453125" style="111" customWidth="1"/>
    <col min="10763" max="10763" width="10.1796875" style="111" customWidth="1"/>
    <col min="10764" max="11007" width="9.1796875" style="111"/>
    <col min="11008" max="11008" width="3.81640625" style="111" customWidth="1"/>
    <col min="11009" max="11009" width="26" style="111" customWidth="1"/>
    <col min="11010" max="11010" width="13" style="111" customWidth="1"/>
    <col min="11011" max="11011" width="17.453125" style="111" customWidth="1"/>
    <col min="11012" max="11012" width="13" style="111" customWidth="1"/>
    <col min="11013" max="11013" width="13.1796875" style="111" customWidth="1"/>
    <col min="11014" max="11015" width="14.7265625" style="111" customWidth="1"/>
    <col min="11016" max="11016" width="14.453125" style="111" customWidth="1"/>
    <col min="11017" max="11017" width="56.81640625" style="111" customWidth="1"/>
    <col min="11018" max="11018" width="10.453125" style="111" customWidth="1"/>
    <col min="11019" max="11019" width="10.1796875" style="111" customWidth="1"/>
    <col min="11020" max="11263" width="9.1796875" style="111"/>
    <col min="11264" max="11264" width="3.81640625" style="111" customWidth="1"/>
    <col min="11265" max="11265" width="26" style="111" customWidth="1"/>
    <col min="11266" max="11266" width="13" style="111" customWidth="1"/>
    <col min="11267" max="11267" width="17.453125" style="111" customWidth="1"/>
    <col min="11268" max="11268" width="13" style="111" customWidth="1"/>
    <col min="11269" max="11269" width="13.1796875" style="111" customWidth="1"/>
    <col min="11270" max="11271" width="14.7265625" style="111" customWidth="1"/>
    <col min="11272" max="11272" width="14.453125" style="111" customWidth="1"/>
    <col min="11273" max="11273" width="56.81640625" style="111" customWidth="1"/>
    <col min="11274" max="11274" width="10.453125" style="111" customWidth="1"/>
    <col min="11275" max="11275" width="10.1796875" style="111" customWidth="1"/>
    <col min="11276" max="11519" width="9.1796875" style="111"/>
    <col min="11520" max="11520" width="3.81640625" style="111" customWidth="1"/>
    <col min="11521" max="11521" width="26" style="111" customWidth="1"/>
    <col min="11522" max="11522" width="13" style="111" customWidth="1"/>
    <col min="11523" max="11523" width="17.453125" style="111" customWidth="1"/>
    <col min="11524" max="11524" width="13" style="111" customWidth="1"/>
    <col min="11525" max="11525" width="13.1796875" style="111" customWidth="1"/>
    <col min="11526" max="11527" width="14.7265625" style="111" customWidth="1"/>
    <col min="11528" max="11528" width="14.453125" style="111" customWidth="1"/>
    <col min="11529" max="11529" width="56.81640625" style="111" customWidth="1"/>
    <col min="11530" max="11530" width="10.453125" style="111" customWidth="1"/>
    <col min="11531" max="11531" width="10.1796875" style="111" customWidth="1"/>
    <col min="11532" max="11775" width="9.1796875" style="111"/>
    <col min="11776" max="11776" width="3.81640625" style="111" customWidth="1"/>
    <col min="11777" max="11777" width="26" style="111" customWidth="1"/>
    <col min="11778" max="11778" width="13" style="111" customWidth="1"/>
    <col min="11779" max="11779" width="17.453125" style="111" customWidth="1"/>
    <col min="11780" max="11780" width="13" style="111" customWidth="1"/>
    <col min="11781" max="11781" width="13.1796875" style="111" customWidth="1"/>
    <col min="11782" max="11783" width="14.7265625" style="111" customWidth="1"/>
    <col min="11784" max="11784" width="14.453125" style="111" customWidth="1"/>
    <col min="11785" max="11785" width="56.81640625" style="111" customWidth="1"/>
    <col min="11786" max="11786" width="10.453125" style="111" customWidth="1"/>
    <col min="11787" max="11787" width="10.1796875" style="111" customWidth="1"/>
    <col min="11788" max="12031" width="9.1796875" style="111"/>
    <col min="12032" max="12032" width="3.81640625" style="111" customWidth="1"/>
    <col min="12033" max="12033" width="26" style="111" customWidth="1"/>
    <col min="12034" max="12034" width="13" style="111" customWidth="1"/>
    <col min="12035" max="12035" width="17.453125" style="111" customWidth="1"/>
    <col min="12036" max="12036" width="13" style="111" customWidth="1"/>
    <col min="12037" max="12037" width="13.1796875" style="111" customWidth="1"/>
    <col min="12038" max="12039" width="14.7265625" style="111" customWidth="1"/>
    <col min="12040" max="12040" width="14.453125" style="111" customWidth="1"/>
    <col min="12041" max="12041" width="56.81640625" style="111" customWidth="1"/>
    <col min="12042" max="12042" width="10.453125" style="111" customWidth="1"/>
    <col min="12043" max="12043" width="10.1796875" style="111" customWidth="1"/>
    <col min="12044" max="12287" width="9.1796875" style="111"/>
    <col min="12288" max="12288" width="3.81640625" style="111" customWidth="1"/>
    <col min="12289" max="12289" width="26" style="111" customWidth="1"/>
    <col min="12290" max="12290" width="13" style="111" customWidth="1"/>
    <col min="12291" max="12291" width="17.453125" style="111" customWidth="1"/>
    <col min="12292" max="12292" width="13" style="111" customWidth="1"/>
    <col min="12293" max="12293" width="13.1796875" style="111" customWidth="1"/>
    <col min="12294" max="12295" width="14.7265625" style="111" customWidth="1"/>
    <col min="12296" max="12296" width="14.453125" style="111" customWidth="1"/>
    <col min="12297" max="12297" width="56.81640625" style="111" customWidth="1"/>
    <col min="12298" max="12298" width="10.453125" style="111" customWidth="1"/>
    <col min="12299" max="12299" width="10.1796875" style="111" customWidth="1"/>
    <col min="12300" max="12543" width="9.1796875" style="111"/>
    <col min="12544" max="12544" width="3.81640625" style="111" customWidth="1"/>
    <col min="12545" max="12545" width="26" style="111" customWidth="1"/>
    <col min="12546" max="12546" width="13" style="111" customWidth="1"/>
    <col min="12547" max="12547" width="17.453125" style="111" customWidth="1"/>
    <col min="12548" max="12548" width="13" style="111" customWidth="1"/>
    <col min="12549" max="12549" width="13.1796875" style="111" customWidth="1"/>
    <col min="12550" max="12551" width="14.7265625" style="111" customWidth="1"/>
    <col min="12552" max="12552" width="14.453125" style="111" customWidth="1"/>
    <col min="12553" max="12553" width="56.81640625" style="111" customWidth="1"/>
    <col min="12554" max="12554" width="10.453125" style="111" customWidth="1"/>
    <col min="12555" max="12555" width="10.1796875" style="111" customWidth="1"/>
    <col min="12556" max="12799" width="9.1796875" style="111"/>
    <col min="12800" max="12800" width="3.81640625" style="111" customWidth="1"/>
    <col min="12801" max="12801" width="26" style="111" customWidth="1"/>
    <col min="12802" max="12802" width="13" style="111" customWidth="1"/>
    <col min="12803" max="12803" width="17.453125" style="111" customWidth="1"/>
    <col min="12804" max="12804" width="13" style="111" customWidth="1"/>
    <col min="12805" max="12805" width="13.1796875" style="111" customWidth="1"/>
    <col min="12806" max="12807" width="14.7265625" style="111" customWidth="1"/>
    <col min="12808" max="12808" width="14.453125" style="111" customWidth="1"/>
    <col min="12809" max="12809" width="56.81640625" style="111" customWidth="1"/>
    <col min="12810" max="12810" width="10.453125" style="111" customWidth="1"/>
    <col min="12811" max="12811" width="10.1796875" style="111" customWidth="1"/>
    <col min="12812" max="13055" width="9.1796875" style="111"/>
    <col min="13056" max="13056" width="3.81640625" style="111" customWidth="1"/>
    <col min="13057" max="13057" width="26" style="111" customWidth="1"/>
    <col min="13058" max="13058" width="13" style="111" customWidth="1"/>
    <col min="13059" max="13059" width="17.453125" style="111" customWidth="1"/>
    <col min="13060" max="13060" width="13" style="111" customWidth="1"/>
    <col min="13061" max="13061" width="13.1796875" style="111" customWidth="1"/>
    <col min="13062" max="13063" width="14.7265625" style="111" customWidth="1"/>
    <col min="13064" max="13064" width="14.453125" style="111" customWidth="1"/>
    <col min="13065" max="13065" width="56.81640625" style="111" customWidth="1"/>
    <col min="13066" max="13066" width="10.453125" style="111" customWidth="1"/>
    <col min="13067" max="13067" width="10.1796875" style="111" customWidth="1"/>
    <col min="13068" max="13311" width="9.1796875" style="111"/>
    <col min="13312" max="13312" width="3.81640625" style="111" customWidth="1"/>
    <col min="13313" max="13313" width="26" style="111" customWidth="1"/>
    <col min="13314" max="13314" width="13" style="111" customWidth="1"/>
    <col min="13315" max="13315" width="17.453125" style="111" customWidth="1"/>
    <col min="13316" max="13316" width="13" style="111" customWidth="1"/>
    <col min="13317" max="13317" width="13.1796875" style="111" customWidth="1"/>
    <col min="13318" max="13319" width="14.7265625" style="111" customWidth="1"/>
    <col min="13320" max="13320" width="14.453125" style="111" customWidth="1"/>
    <col min="13321" max="13321" width="56.81640625" style="111" customWidth="1"/>
    <col min="13322" max="13322" width="10.453125" style="111" customWidth="1"/>
    <col min="13323" max="13323" width="10.1796875" style="111" customWidth="1"/>
    <col min="13324" max="13567" width="9.1796875" style="111"/>
    <col min="13568" max="13568" width="3.81640625" style="111" customWidth="1"/>
    <col min="13569" max="13569" width="26" style="111" customWidth="1"/>
    <col min="13570" max="13570" width="13" style="111" customWidth="1"/>
    <col min="13571" max="13571" width="17.453125" style="111" customWidth="1"/>
    <col min="13572" max="13572" width="13" style="111" customWidth="1"/>
    <col min="13573" max="13573" width="13.1796875" style="111" customWidth="1"/>
    <col min="13574" max="13575" width="14.7265625" style="111" customWidth="1"/>
    <col min="13576" max="13576" width="14.453125" style="111" customWidth="1"/>
    <col min="13577" max="13577" width="56.81640625" style="111" customWidth="1"/>
    <col min="13578" max="13578" width="10.453125" style="111" customWidth="1"/>
    <col min="13579" max="13579" width="10.1796875" style="111" customWidth="1"/>
    <col min="13580" max="13823" width="9.1796875" style="111"/>
    <col min="13824" max="13824" width="3.81640625" style="111" customWidth="1"/>
    <col min="13825" max="13825" width="26" style="111" customWidth="1"/>
    <col min="13826" max="13826" width="13" style="111" customWidth="1"/>
    <col min="13827" max="13827" width="17.453125" style="111" customWidth="1"/>
    <col min="13828" max="13828" width="13" style="111" customWidth="1"/>
    <col min="13829" max="13829" width="13.1796875" style="111" customWidth="1"/>
    <col min="13830" max="13831" width="14.7265625" style="111" customWidth="1"/>
    <col min="13832" max="13832" width="14.453125" style="111" customWidth="1"/>
    <col min="13833" max="13833" width="56.81640625" style="111" customWidth="1"/>
    <col min="13834" max="13834" width="10.453125" style="111" customWidth="1"/>
    <col min="13835" max="13835" width="10.1796875" style="111" customWidth="1"/>
    <col min="13836" max="14079" width="9.1796875" style="111"/>
    <col min="14080" max="14080" width="3.81640625" style="111" customWidth="1"/>
    <col min="14081" max="14081" width="26" style="111" customWidth="1"/>
    <col min="14082" max="14082" width="13" style="111" customWidth="1"/>
    <col min="14083" max="14083" width="17.453125" style="111" customWidth="1"/>
    <col min="14084" max="14084" width="13" style="111" customWidth="1"/>
    <col min="14085" max="14085" width="13.1796875" style="111" customWidth="1"/>
    <col min="14086" max="14087" width="14.7265625" style="111" customWidth="1"/>
    <col min="14088" max="14088" width="14.453125" style="111" customWidth="1"/>
    <col min="14089" max="14089" width="56.81640625" style="111" customWidth="1"/>
    <col min="14090" max="14090" width="10.453125" style="111" customWidth="1"/>
    <col min="14091" max="14091" width="10.1796875" style="111" customWidth="1"/>
    <col min="14092" max="14335" width="9.1796875" style="111"/>
    <col min="14336" max="14336" width="3.81640625" style="111" customWidth="1"/>
    <col min="14337" max="14337" width="26" style="111" customWidth="1"/>
    <col min="14338" max="14338" width="13" style="111" customWidth="1"/>
    <col min="14339" max="14339" width="17.453125" style="111" customWidth="1"/>
    <col min="14340" max="14340" width="13" style="111" customWidth="1"/>
    <col min="14341" max="14341" width="13.1796875" style="111" customWidth="1"/>
    <col min="14342" max="14343" width="14.7265625" style="111" customWidth="1"/>
    <col min="14344" max="14344" width="14.453125" style="111" customWidth="1"/>
    <col min="14345" max="14345" width="56.81640625" style="111" customWidth="1"/>
    <col min="14346" max="14346" width="10.453125" style="111" customWidth="1"/>
    <col min="14347" max="14347" width="10.1796875" style="111" customWidth="1"/>
    <col min="14348" max="14591" width="9.1796875" style="111"/>
    <col min="14592" max="14592" width="3.81640625" style="111" customWidth="1"/>
    <col min="14593" max="14593" width="26" style="111" customWidth="1"/>
    <col min="14594" max="14594" width="13" style="111" customWidth="1"/>
    <col min="14595" max="14595" width="17.453125" style="111" customWidth="1"/>
    <col min="14596" max="14596" width="13" style="111" customWidth="1"/>
    <col min="14597" max="14597" width="13.1796875" style="111" customWidth="1"/>
    <col min="14598" max="14599" width="14.7265625" style="111" customWidth="1"/>
    <col min="14600" max="14600" width="14.453125" style="111" customWidth="1"/>
    <col min="14601" max="14601" width="56.81640625" style="111" customWidth="1"/>
    <col min="14602" max="14602" width="10.453125" style="111" customWidth="1"/>
    <col min="14603" max="14603" width="10.1796875" style="111" customWidth="1"/>
    <col min="14604" max="14847" width="9.1796875" style="111"/>
    <col min="14848" max="14848" width="3.81640625" style="111" customWidth="1"/>
    <col min="14849" max="14849" width="26" style="111" customWidth="1"/>
    <col min="14850" max="14850" width="13" style="111" customWidth="1"/>
    <col min="14851" max="14851" width="17.453125" style="111" customWidth="1"/>
    <col min="14852" max="14852" width="13" style="111" customWidth="1"/>
    <col min="14853" max="14853" width="13.1796875" style="111" customWidth="1"/>
    <col min="14854" max="14855" width="14.7265625" style="111" customWidth="1"/>
    <col min="14856" max="14856" width="14.453125" style="111" customWidth="1"/>
    <col min="14857" max="14857" width="56.81640625" style="111" customWidth="1"/>
    <col min="14858" max="14858" width="10.453125" style="111" customWidth="1"/>
    <col min="14859" max="14859" width="10.1796875" style="111" customWidth="1"/>
    <col min="14860" max="15103" width="9.1796875" style="111"/>
    <col min="15104" max="15104" width="3.81640625" style="111" customWidth="1"/>
    <col min="15105" max="15105" width="26" style="111" customWidth="1"/>
    <col min="15106" max="15106" width="13" style="111" customWidth="1"/>
    <col min="15107" max="15107" width="17.453125" style="111" customWidth="1"/>
    <col min="15108" max="15108" width="13" style="111" customWidth="1"/>
    <col min="15109" max="15109" width="13.1796875" style="111" customWidth="1"/>
    <col min="15110" max="15111" width="14.7265625" style="111" customWidth="1"/>
    <col min="15112" max="15112" width="14.453125" style="111" customWidth="1"/>
    <col min="15113" max="15113" width="56.81640625" style="111" customWidth="1"/>
    <col min="15114" max="15114" width="10.453125" style="111" customWidth="1"/>
    <col min="15115" max="15115" width="10.1796875" style="111" customWidth="1"/>
    <col min="15116" max="15359" width="9.1796875" style="111"/>
    <col min="15360" max="15360" width="3.81640625" style="111" customWidth="1"/>
    <col min="15361" max="15361" width="26" style="111" customWidth="1"/>
    <col min="15362" max="15362" width="13" style="111" customWidth="1"/>
    <col min="15363" max="15363" width="17.453125" style="111" customWidth="1"/>
    <col min="15364" max="15364" width="13" style="111" customWidth="1"/>
    <col min="15365" max="15365" width="13.1796875" style="111" customWidth="1"/>
    <col min="15366" max="15367" width="14.7265625" style="111" customWidth="1"/>
    <col min="15368" max="15368" width="14.453125" style="111" customWidth="1"/>
    <col min="15369" max="15369" width="56.81640625" style="111" customWidth="1"/>
    <col min="15370" max="15370" width="10.453125" style="111" customWidth="1"/>
    <col min="15371" max="15371" width="10.1796875" style="111" customWidth="1"/>
    <col min="15372" max="15615" width="9.1796875" style="111"/>
    <col min="15616" max="15616" width="3.81640625" style="111" customWidth="1"/>
    <col min="15617" max="15617" width="26" style="111" customWidth="1"/>
    <col min="15618" max="15618" width="13" style="111" customWidth="1"/>
    <col min="15619" max="15619" width="17.453125" style="111" customWidth="1"/>
    <col min="15620" max="15620" width="13" style="111" customWidth="1"/>
    <col min="15621" max="15621" width="13.1796875" style="111" customWidth="1"/>
    <col min="15622" max="15623" width="14.7265625" style="111" customWidth="1"/>
    <col min="15624" max="15624" width="14.453125" style="111" customWidth="1"/>
    <col min="15625" max="15625" width="56.81640625" style="111" customWidth="1"/>
    <col min="15626" max="15626" width="10.453125" style="111" customWidth="1"/>
    <col min="15627" max="15627" width="10.1796875" style="111" customWidth="1"/>
    <col min="15628" max="15871" width="9.1796875" style="111"/>
    <col min="15872" max="15872" width="3.81640625" style="111" customWidth="1"/>
    <col min="15873" max="15873" width="26" style="111" customWidth="1"/>
    <col min="15874" max="15874" width="13" style="111" customWidth="1"/>
    <col min="15875" max="15875" width="17.453125" style="111" customWidth="1"/>
    <col min="15876" max="15876" width="13" style="111" customWidth="1"/>
    <col min="15877" max="15877" width="13.1796875" style="111" customWidth="1"/>
    <col min="15878" max="15879" width="14.7265625" style="111" customWidth="1"/>
    <col min="15880" max="15880" width="14.453125" style="111" customWidth="1"/>
    <col min="15881" max="15881" width="56.81640625" style="111" customWidth="1"/>
    <col min="15882" max="15882" width="10.453125" style="111" customWidth="1"/>
    <col min="15883" max="15883" width="10.1796875" style="111" customWidth="1"/>
    <col min="15884" max="16127" width="9.1796875" style="111"/>
    <col min="16128" max="16128" width="3.81640625" style="111" customWidth="1"/>
    <col min="16129" max="16129" width="26" style="111" customWidth="1"/>
    <col min="16130" max="16130" width="13" style="111" customWidth="1"/>
    <col min="16131" max="16131" width="17.453125" style="111" customWidth="1"/>
    <col min="16132" max="16132" width="13" style="111" customWidth="1"/>
    <col min="16133" max="16133" width="13.1796875" style="111" customWidth="1"/>
    <col min="16134" max="16135" width="14.7265625" style="111" customWidth="1"/>
    <col min="16136" max="16136" width="14.453125" style="111" customWidth="1"/>
    <col min="16137" max="16137" width="56.81640625" style="111" customWidth="1"/>
    <col min="16138" max="16138" width="10.453125" style="111" customWidth="1"/>
    <col min="16139" max="16139" width="10.1796875" style="111" customWidth="1"/>
    <col min="16140" max="16384" width="9.1796875" style="111"/>
  </cols>
  <sheetData>
    <row r="1" spans="1:11" ht="15" x14ac:dyDescent="0.3">
      <c r="J1" s="1" t="s">
        <v>96</v>
      </c>
    </row>
    <row r="2" spans="1:11" ht="15" x14ac:dyDescent="0.3">
      <c r="J2" s="1" t="s">
        <v>97</v>
      </c>
    </row>
    <row r="3" spans="1:11" ht="15" x14ac:dyDescent="0.3">
      <c r="B3" s="240" t="s">
        <v>98</v>
      </c>
      <c r="C3" s="240"/>
      <c r="D3" s="240"/>
      <c r="E3" s="240"/>
      <c r="F3" s="240"/>
      <c r="G3" s="240"/>
      <c r="H3" s="240"/>
      <c r="I3" s="240"/>
      <c r="J3" s="240"/>
    </row>
    <row r="4" spans="1:11" ht="14.25" customHeight="1" x14ac:dyDescent="0.3">
      <c r="B4" s="53" t="s">
        <v>95</v>
      </c>
    </row>
    <row r="5" spans="1:11" ht="14.25" customHeight="1" x14ac:dyDescent="0.3">
      <c r="B5" s="133"/>
    </row>
    <row r="6" spans="1:11" s="133" customFormat="1" ht="14.25" customHeight="1" thickBot="1" x14ac:dyDescent="0.35">
      <c r="B6" s="133" t="s">
        <v>0</v>
      </c>
      <c r="C6" s="135"/>
      <c r="D6" s="135"/>
      <c r="E6" s="135"/>
      <c r="F6" s="135"/>
      <c r="G6" s="136" t="s">
        <v>51</v>
      </c>
      <c r="H6" s="136"/>
      <c r="I6" s="136"/>
    </row>
    <row r="7" spans="1:11" ht="29.25" customHeight="1" thickBot="1" x14ac:dyDescent="0.35">
      <c r="A7" s="133">
        <v>1</v>
      </c>
      <c r="B7" s="56" t="s">
        <v>1</v>
      </c>
      <c r="C7" s="57" t="s">
        <v>2</v>
      </c>
      <c r="D7" s="58" t="s">
        <v>3</v>
      </c>
      <c r="E7" s="58" t="s">
        <v>4</v>
      </c>
      <c r="F7" s="59" t="s">
        <v>5</v>
      </c>
      <c r="G7" s="137" t="s">
        <v>6</v>
      </c>
      <c r="H7" s="138" t="s">
        <v>7</v>
      </c>
      <c r="I7" s="60" t="s">
        <v>8</v>
      </c>
      <c r="J7" s="60" t="s">
        <v>9</v>
      </c>
      <c r="K7" s="139" t="s">
        <v>45</v>
      </c>
    </row>
    <row r="8" spans="1:11" ht="15.75" customHeight="1" thickBot="1" x14ac:dyDescent="0.35">
      <c r="B8" s="140" t="s">
        <v>42</v>
      </c>
      <c r="C8" s="141" t="s">
        <v>41</v>
      </c>
      <c r="D8" s="141"/>
      <c r="E8" s="141"/>
      <c r="F8" s="59">
        <f>F9+F10+F11</f>
        <v>0</v>
      </c>
      <c r="G8" s="142">
        <f>G9+G10+G11</f>
        <v>0</v>
      </c>
      <c r="H8" s="143">
        <f>H9+H10+H11</f>
        <v>0</v>
      </c>
      <c r="I8" s="144">
        <f>I9+I10+I11</f>
        <v>0</v>
      </c>
      <c r="J8" s="145"/>
      <c r="K8" s="139"/>
    </row>
    <row r="9" spans="1:11" x14ac:dyDescent="0.3">
      <c r="B9" s="146" t="s">
        <v>10</v>
      </c>
      <c r="C9" s="17" t="s">
        <v>11</v>
      </c>
      <c r="D9" s="17"/>
      <c r="E9" s="17"/>
      <c r="F9" s="18">
        <v>0</v>
      </c>
      <c r="G9" s="18">
        <v>0</v>
      </c>
      <c r="H9" s="18">
        <v>0</v>
      </c>
      <c r="I9" s="147">
        <v>0</v>
      </c>
      <c r="J9" s="148"/>
      <c r="K9" s="139"/>
    </row>
    <row r="10" spans="1:11" x14ac:dyDescent="0.3">
      <c r="B10" s="149" t="s">
        <v>14</v>
      </c>
      <c r="C10" s="22" t="s">
        <v>11</v>
      </c>
      <c r="D10" s="22"/>
      <c r="E10" s="22"/>
      <c r="F10" s="18">
        <v>0</v>
      </c>
      <c r="G10" s="18">
        <v>0</v>
      </c>
      <c r="H10" s="18">
        <v>0</v>
      </c>
      <c r="I10" s="147">
        <v>0</v>
      </c>
      <c r="J10" s="150"/>
      <c r="K10" s="139"/>
    </row>
    <row r="11" spans="1:11" ht="13.5" thickBot="1" x14ac:dyDescent="0.35">
      <c r="B11" s="151" t="s">
        <v>15</v>
      </c>
      <c r="C11" s="27" t="s">
        <v>11</v>
      </c>
      <c r="D11" s="27"/>
      <c r="E11" s="27"/>
      <c r="F11" s="18">
        <v>0</v>
      </c>
      <c r="G11" s="18">
        <v>0</v>
      </c>
      <c r="H11" s="18">
        <v>0</v>
      </c>
      <c r="I11" s="147">
        <v>0</v>
      </c>
      <c r="J11" s="152"/>
      <c r="K11" s="139"/>
    </row>
    <row r="12" spans="1:11" ht="13.5" thickBot="1" x14ac:dyDescent="0.35">
      <c r="B12" s="140" t="s">
        <v>49</v>
      </c>
      <c r="C12" s="59"/>
      <c r="D12" s="59"/>
      <c r="E12" s="59"/>
      <c r="F12" s="153">
        <f>F13+F14+F15</f>
        <v>0</v>
      </c>
      <c r="G12" s="153">
        <f>G13+G14+G15</f>
        <v>0</v>
      </c>
      <c r="H12" s="154">
        <f>G12/1000</f>
        <v>0</v>
      </c>
      <c r="I12" s="155">
        <f>I13+I14+I15</f>
        <v>0</v>
      </c>
      <c r="J12" s="145"/>
      <c r="K12" s="139"/>
    </row>
    <row r="13" spans="1:11" x14ac:dyDescent="0.3">
      <c r="B13" s="146" t="s">
        <v>10</v>
      </c>
      <c r="C13" s="17" t="s">
        <v>11</v>
      </c>
      <c r="D13" s="17"/>
      <c r="E13" s="17"/>
      <c r="F13" s="18">
        <v>0</v>
      </c>
      <c r="G13" s="18">
        <v>0</v>
      </c>
      <c r="H13" s="18">
        <v>0</v>
      </c>
      <c r="I13" s="147">
        <v>0</v>
      </c>
      <c r="J13" s="148"/>
      <c r="K13" s="139"/>
    </row>
    <row r="14" spans="1:11" x14ac:dyDescent="0.3">
      <c r="B14" s="149" t="s">
        <v>14</v>
      </c>
      <c r="C14" s="22" t="s">
        <v>11</v>
      </c>
      <c r="D14" s="17"/>
      <c r="E14" s="17"/>
      <c r="F14" s="18">
        <v>0</v>
      </c>
      <c r="G14" s="18">
        <v>0</v>
      </c>
      <c r="H14" s="18">
        <v>0</v>
      </c>
      <c r="I14" s="147">
        <v>0</v>
      </c>
      <c r="J14" s="150"/>
      <c r="K14" s="139"/>
    </row>
    <row r="15" spans="1:11" ht="13.5" thickBot="1" x14ac:dyDescent="0.35">
      <c r="B15" s="151" t="s">
        <v>15</v>
      </c>
      <c r="C15" s="27" t="s">
        <v>11</v>
      </c>
      <c r="D15" s="66"/>
      <c r="E15" s="66"/>
      <c r="F15" s="67">
        <v>0</v>
      </c>
      <c r="G15" s="67">
        <v>0</v>
      </c>
      <c r="H15" s="67">
        <v>0</v>
      </c>
      <c r="I15" s="156">
        <v>0</v>
      </c>
      <c r="J15" s="152"/>
      <c r="K15" s="139"/>
    </row>
    <row r="16" spans="1:11" ht="13.5" thickBot="1" x14ac:dyDescent="0.35">
      <c r="B16" s="140" t="s">
        <v>50</v>
      </c>
      <c r="C16" s="59"/>
      <c r="D16" s="59"/>
      <c r="E16" s="59"/>
      <c r="F16" s="153">
        <f>SUM(F17:F24)</f>
        <v>0</v>
      </c>
      <c r="G16" s="157">
        <f>SUM(G17:G24)</f>
        <v>0</v>
      </c>
      <c r="H16" s="154">
        <f>G16/1000</f>
        <v>0</v>
      </c>
      <c r="I16" s="158">
        <f>SUM(I17:I24)</f>
        <v>0</v>
      </c>
      <c r="J16" s="145"/>
      <c r="K16" s="139"/>
    </row>
    <row r="17" spans="1:13" x14ac:dyDescent="0.3">
      <c r="B17" s="159" t="s">
        <v>22</v>
      </c>
      <c r="C17" s="160" t="s">
        <v>11</v>
      </c>
      <c r="D17" s="160" t="s">
        <v>23</v>
      </c>
      <c r="E17" s="160"/>
      <c r="F17" s="18">
        <v>0</v>
      </c>
      <c r="G17" s="18">
        <v>0</v>
      </c>
      <c r="H17" s="18">
        <v>0</v>
      </c>
      <c r="I17" s="147">
        <v>0</v>
      </c>
      <c r="J17" s="161"/>
      <c r="K17" s="139"/>
    </row>
    <row r="18" spans="1:13" x14ac:dyDescent="0.3">
      <c r="B18" s="149" t="s">
        <v>22</v>
      </c>
      <c r="C18" s="22" t="s">
        <v>11</v>
      </c>
      <c r="D18" s="22" t="s">
        <v>25</v>
      </c>
      <c r="E18" s="22"/>
      <c r="F18" s="18">
        <v>0</v>
      </c>
      <c r="G18" s="18">
        <v>0</v>
      </c>
      <c r="H18" s="18">
        <v>0</v>
      </c>
      <c r="I18" s="147">
        <v>0</v>
      </c>
      <c r="J18" s="150"/>
      <c r="K18" s="139"/>
    </row>
    <row r="19" spans="1:13" x14ac:dyDescent="0.3">
      <c r="B19" s="149" t="s">
        <v>22</v>
      </c>
      <c r="C19" s="22" t="s">
        <v>11</v>
      </c>
      <c r="D19" s="22" t="s">
        <v>27</v>
      </c>
      <c r="E19" s="22"/>
      <c r="F19" s="18">
        <v>0</v>
      </c>
      <c r="G19" s="18">
        <v>0</v>
      </c>
      <c r="H19" s="18">
        <v>0</v>
      </c>
      <c r="I19" s="147">
        <v>0</v>
      </c>
      <c r="J19" s="150"/>
      <c r="K19" s="139"/>
    </row>
    <row r="20" spans="1:13" x14ac:dyDescent="0.3">
      <c r="B20" s="149" t="s">
        <v>28</v>
      </c>
      <c r="C20" s="22" t="s">
        <v>11</v>
      </c>
      <c r="D20" s="22" t="s">
        <v>27</v>
      </c>
      <c r="E20" s="22" t="s">
        <v>29</v>
      </c>
      <c r="F20" s="18"/>
      <c r="G20" s="18">
        <v>0</v>
      </c>
      <c r="H20" s="18">
        <v>0</v>
      </c>
      <c r="I20" s="147">
        <v>0</v>
      </c>
      <c r="J20" s="150"/>
      <c r="K20" s="139"/>
    </row>
    <row r="21" spans="1:13" x14ac:dyDescent="0.3">
      <c r="B21" s="149" t="s">
        <v>28</v>
      </c>
      <c r="C21" s="22" t="s">
        <v>11</v>
      </c>
      <c r="D21" s="22" t="s">
        <v>30</v>
      </c>
      <c r="E21" s="22" t="s">
        <v>29</v>
      </c>
      <c r="F21" s="18"/>
      <c r="G21" s="18">
        <v>0</v>
      </c>
      <c r="H21" s="18">
        <v>0</v>
      </c>
      <c r="I21" s="147">
        <v>0</v>
      </c>
      <c r="J21" s="150"/>
      <c r="K21" s="139"/>
    </row>
    <row r="22" spans="1:13" x14ac:dyDescent="0.3">
      <c r="B22" s="149" t="s">
        <v>31</v>
      </c>
      <c r="C22" s="22" t="s">
        <v>11</v>
      </c>
      <c r="D22" s="22" t="s">
        <v>30</v>
      </c>
      <c r="E22" s="22" t="s">
        <v>29</v>
      </c>
      <c r="F22" s="18"/>
      <c r="G22" s="18">
        <v>0</v>
      </c>
      <c r="H22" s="18">
        <v>0</v>
      </c>
      <c r="I22" s="147">
        <v>0</v>
      </c>
      <c r="J22" s="150"/>
      <c r="K22" s="139"/>
    </row>
    <row r="23" spans="1:13" x14ac:dyDescent="0.3">
      <c r="B23" s="149" t="s">
        <v>32</v>
      </c>
      <c r="C23" s="22"/>
      <c r="D23" s="22" t="s">
        <v>30</v>
      </c>
      <c r="E23" s="22" t="s">
        <v>33</v>
      </c>
      <c r="F23" s="18"/>
      <c r="G23" s="18">
        <v>0</v>
      </c>
      <c r="H23" s="18">
        <v>0</v>
      </c>
      <c r="I23" s="147">
        <v>0</v>
      </c>
      <c r="J23" s="150"/>
      <c r="K23" s="139"/>
    </row>
    <row r="24" spans="1:13" ht="13.5" thickBot="1" x14ac:dyDescent="0.35">
      <c r="B24" s="162" t="s">
        <v>43</v>
      </c>
      <c r="C24" s="163"/>
      <c r="D24" s="163" t="s">
        <v>30</v>
      </c>
      <c r="E24" s="163" t="s">
        <v>33</v>
      </c>
      <c r="F24" s="18"/>
      <c r="G24" s="18"/>
      <c r="H24" s="18"/>
      <c r="I24" s="147">
        <v>0</v>
      </c>
      <c r="J24" s="164"/>
      <c r="K24" s="139"/>
    </row>
    <row r="25" spans="1:13" ht="14.25" customHeight="1" thickBot="1" x14ac:dyDescent="0.35">
      <c r="B25" s="98" t="s">
        <v>12</v>
      </c>
      <c r="C25" s="71"/>
      <c r="D25" s="71"/>
      <c r="E25" s="71"/>
      <c r="F25" s="71">
        <f>F8+F12+F16</f>
        <v>0</v>
      </c>
      <c r="G25" s="165">
        <f>G8+G12+G16</f>
        <v>0</v>
      </c>
      <c r="H25" s="166">
        <f>H8+H12+H16</f>
        <v>0</v>
      </c>
      <c r="I25" s="99">
        <f>I8+I12+I16</f>
        <v>0</v>
      </c>
      <c r="J25" s="167"/>
      <c r="K25" s="139"/>
    </row>
    <row r="26" spans="1:13" ht="13.5" thickBot="1" x14ac:dyDescent="0.35">
      <c r="B26" s="55" t="s">
        <v>13</v>
      </c>
      <c r="C26" s="87"/>
      <c r="D26" s="87"/>
      <c r="E26" s="87"/>
      <c r="F26" s="87"/>
      <c r="G26" s="168"/>
      <c r="H26" s="168"/>
      <c r="I26" s="168"/>
      <c r="J26" s="169"/>
      <c r="K26" s="170"/>
      <c r="L26" s="171" t="s">
        <v>46</v>
      </c>
      <c r="M26" s="134" t="s">
        <v>84</v>
      </c>
    </row>
    <row r="27" spans="1:13" x14ac:dyDescent="0.3">
      <c r="A27" s="133">
        <v>2</v>
      </c>
      <c r="B27" s="159" t="s">
        <v>10</v>
      </c>
      <c r="C27" s="160" t="s">
        <v>11</v>
      </c>
      <c r="D27" s="160"/>
      <c r="E27" s="160"/>
      <c r="F27" s="172"/>
      <c r="G27" s="173"/>
      <c r="H27" s="13">
        <f>G27/1000</f>
        <v>0</v>
      </c>
      <c r="I27" s="14">
        <f>H27*K26</f>
        <v>0</v>
      </c>
      <c r="J27" s="92"/>
      <c r="K27" s="170"/>
      <c r="L27" s="171" t="s">
        <v>47</v>
      </c>
      <c r="M27" s="111" t="s">
        <v>84</v>
      </c>
    </row>
    <row r="28" spans="1:13" x14ac:dyDescent="0.3">
      <c r="B28" s="149" t="s">
        <v>14</v>
      </c>
      <c r="C28" s="22" t="s">
        <v>11</v>
      </c>
      <c r="D28" s="22"/>
      <c r="E28" s="22"/>
      <c r="F28" s="174"/>
      <c r="G28" s="175"/>
      <c r="H28" s="24">
        <f>G28/1000</f>
        <v>0</v>
      </c>
      <c r="I28" s="25">
        <f>H28*K27</f>
        <v>0</v>
      </c>
      <c r="J28" s="69"/>
      <c r="K28" s="176"/>
      <c r="L28" s="171" t="s">
        <v>48</v>
      </c>
      <c r="M28" s="111" t="s">
        <v>82</v>
      </c>
    </row>
    <row r="29" spans="1:13" ht="13.5" thickBot="1" x14ac:dyDescent="0.35">
      <c r="B29" s="151" t="s">
        <v>15</v>
      </c>
      <c r="C29" s="27" t="s">
        <v>11</v>
      </c>
      <c r="D29" s="27"/>
      <c r="E29" s="27"/>
      <c r="F29" s="177"/>
      <c r="G29" s="178"/>
      <c r="H29" s="24">
        <f>G29/1000</f>
        <v>0</v>
      </c>
      <c r="I29" s="179">
        <f>H29*K26</f>
        <v>0</v>
      </c>
      <c r="J29" s="108"/>
      <c r="K29" s="176"/>
      <c r="L29" s="171" t="s">
        <v>48</v>
      </c>
      <c r="M29" s="111" t="s">
        <v>83</v>
      </c>
    </row>
    <row r="30" spans="1:13" ht="13.5" thickBot="1" x14ac:dyDescent="0.35">
      <c r="B30" s="98" t="s">
        <v>12</v>
      </c>
      <c r="C30" s="71"/>
      <c r="D30" s="71"/>
      <c r="E30" s="71"/>
      <c r="F30" s="71">
        <f>F27+F28+F29</f>
        <v>0</v>
      </c>
      <c r="G30" s="165">
        <f>G27+G28+G29</f>
        <v>0</v>
      </c>
      <c r="H30" s="180">
        <f>G30/1000</f>
        <v>0</v>
      </c>
      <c r="I30" s="73">
        <f>I27+I28+I29</f>
        <v>0</v>
      </c>
      <c r="J30" s="167"/>
      <c r="K30" s="176"/>
      <c r="L30" s="171" t="s">
        <v>48</v>
      </c>
      <c r="M30" s="111" t="s">
        <v>88</v>
      </c>
    </row>
    <row r="31" spans="1:13" ht="13.5" thickBot="1" x14ac:dyDescent="0.35">
      <c r="B31" s="181" t="s">
        <v>16</v>
      </c>
      <c r="C31" s="182"/>
      <c r="D31" s="182"/>
      <c r="E31" s="182"/>
      <c r="F31" s="182"/>
      <c r="G31" s="183"/>
      <c r="H31" s="184"/>
      <c r="I31" s="183"/>
      <c r="J31" s="169"/>
      <c r="K31" s="134"/>
    </row>
    <row r="32" spans="1:13" x14ac:dyDescent="0.3">
      <c r="A32" s="133">
        <v>3</v>
      </c>
      <c r="B32" s="159" t="s">
        <v>10</v>
      </c>
      <c r="C32" s="160" t="s">
        <v>11</v>
      </c>
      <c r="D32" s="160"/>
      <c r="E32" s="160"/>
      <c r="F32" s="172"/>
      <c r="G32" s="173"/>
      <c r="H32" s="13">
        <f>G32/1000</f>
        <v>0</v>
      </c>
      <c r="I32" s="14">
        <f>H32*K26</f>
        <v>0</v>
      </c>
      <c r="J32" s="92"/>
      <c r="K32" s="134"/>
    </row>
    <row r="33" spans="1:12" x14ac:dyDescent="0.3">
      <c r="B33" s="149" t="s">
        <v>14</v>
      </c>
      <c r="C33" s="22" t="s">
        <v>11</v>
      </c>
      <c r="D33" s="22"/>
      <c r="E33" s="22"/>
      <c r="F33" s="174"/>
      <c r="G33" s="175"/>
      <c r="H33" s="24">
        <f>G33/1000</f>
        <v>0</v>
      </c>
      <c r="I33" s="25">
        <f>H33*K27</f>
        <v>0</v>
      </c>
      <c r="J33" s="69"/>
      <c r="K33" s="134"/>
    </row>
    <row r="34" spans="1:12" ht="13.5" thickBot="1" x14ac:dyDescent="0.35">
      <c r="B34" s="151" t="s">
        <v>15</v>
      </c>
      <c r="C34" s="27" t="s">
        <v>11</v>
      </c>
      <c r="D34" s="27"/>
      <c r="E34" s="27"/>
      <c r="F34" s="177"/>
      <c r="G34" s="178"/>
      <c r="H34" s="185">
        <f>G34/1000</f>
        <v>0</v>
      </c>
      <c r="I34" s="179">
        <f>H34*K26</f>
        <v>0</v>
      </c>
      <c r="J34" s="108"/>
      <c r="K34" s="134"/>
    </row>
    <row r="35" spans="1:12" ht="13.5" thickBot="1" x14ac:dyDescent="0.35">
      <c r="B35" s="98" t="s">
        <v>12</v>
      </c>
      <c r="C35" s="71"/>
      <c r="D35" s="71"/>
      <c r="E35" s="71"/>
      <c r="F35" s="71">
        <f>F32+F33+F34</f>
        <v>0</v>
      </c>
      <c r="G35" s="165">
        <f>G32+G33+G34</f>
        <v>0</v>
      </c>
      <c r="H35" s="180">
        <f>G35/1000</f>
        <v>0</v>
      </c>
      <c r="I35" s="73">
        <f>I32+I33+I34</f>
        <v>0</v>
      </c>
      <c r="J35" s="186"/>
      <c r="K35" s="134"/>
    </row>
    <row r="36" spans="1:12" ht="13.5" thickBot="1" x14ac:dyDescent="0.35">
      <c r="B36" s="101" t="s">
        <v>17</v>
      </c>
      <c r="C36" s="102"/>
      <c r="D36" s="102"/>
      <c r="E36" s="102"/>
      <c r="F36" s="102"/>
      <c r="G36" s="103"/>
      <c r="H36" s="187"/>
      <c r="I36" s="188"/>
      <c r="K36" s="134"/>
    </row>
    <row r="37" spans="1:12" ht="14.5" thickBot="1" x14ac:dyDescent="0.35">
      <c r="A37" s="133">
        <v>4</v>
      </c>
      <c r="B37" s="159" t="s">
        <v>10</v>
      </c>
      <c r="C37" s="160" t="s">
        <v>11</v>
      </c>
      <c r="D37" s="160"/>
      <c r="E37" s="160"/>
      <c r="F37" s="172"/>
      <c r="G37" s="173"/>
      <c r="H37" s="189">
        <f>G37/1000</f>
        <v>0</v>
      </c>
      <c r="I37" s="14">
        <f>H37*K26</f>
        <v>0</v>
      </c>
      <c r="J37" s="161"/>
    </row>
    <row r="38" spans="1:12" ht="14.5" thickBot="1" x14ac:dyDescent="0.35">
      <c r="B38" s="159" t="s">
        <v>14</v>
      </c>
      <c r="C38" s="160" t="s">
        <v>11</v>
      </c>
      <c r="D38" s="160"/>
      <c r="E38" s="160"/>
      <c r="F38" s="172"/>
      <c r="G38" s="173"/>
      <c r="H38" s="189">
        <f>G38/1000</f>
        <v>0</v>
      </c>
      <c r="I38" s="14">
        <f>H38*K27</f>
        <v>0</v>
      </c>
      <c r="J38" s="150"/>
    </row>
    <row r="39" spans="1:12" ht="13.5" thickBot="1" x14ac:dyDescent="0.35">
      <c r="B39" s="82" t="s">
        <v>15</v>
      </c>
      <c r="C39" s="83" t="s">
        <v>11</v>
      </c>
      <c r="D39" s="83"/>
      <c r="E39" s="83"/>
      <c r="F39" s="190"/>
      <c r="G39" s="191"/>
      <c r="H39" s="192"/>
      <c r="I39" s="91">
        <f>H39*K26</f>
        <v>0</v>
      </c>
      <c r="J39" s="152"/>
    </row>
    <row r="40" spans="1:12" ht="13.5" thickBot="1" x14ac:dyDescent="0.35">
      <c r="B40" s="98" t="s">
        <v>12</v>
      </c>
      <c r="C40" s="71"/>
      <c r="D40" s="71"/>
      <c r="E40" s="71"/>
      <c r="F40" s="71">
        <f>F37+F38+F39</f>
        <v>0</v>
      </c>
      <c r="G40" s="165">
        <f>G37+G38+G39</f>
        <v>0</v>
      </c>
      <c r="H40" s="180">
        <f>H37+H38+H39</f>
        <v>0</v>
      </c>
      <c r="I40" s="73">
        <f>I37+I38+I39</f>
        <v>0</v>
      </c>
      <c r="J40" s="186"/>
    </row>
    <row r="41" spans="1:12" ht="41" thickBot="1" x14ac:dyDescent="0.4">
      <c r="B41" s="193" t="s">
        <v>18</v>
      </c>
      <c r="C41" s="66"/>
      <c r="D41" s="66"/>
      <c r="E41" s="66"/>
      <c r="F41" s="67"/>
      <c r="G41" s="194">
        <f>G40-G30</f>
        <v>0</v>
      </c>
      <c r="H41" s="195">
        <f>H40-H30</f>
        <v>0</v>
      </c>
      <c r="I41" s="68">
        <f>I40-I30</f>
        <v>0</v>
      </c>
      <c r="J41" s="196" t="s">
        <v>19</v>
      </c>
    </row>
    <row r="42" spans="1:12" ht="14" thickBot="1" x14ac:dyDescent="0.4">
      <c r="B42" s="197" t="s">
        <v>66</v>
      </c>
      <c r="C42" s="71"/>
      <c r="D42" s="71"/>
      <c r="E42" s="71"/>
      <c r="F42" s="72"/>
      <c r="G42" s="198">
        <f>F44*5</f>
        <v>0</v>
      </c>
      <c r="H42" s="180">
        <f>G42/1000</f>
        <v>0</v>
      </c>
      <c r="I42" s="73">
        <f>H42*K30</f>
        <v>0</v>
      </c>
      <c r="J42" s="199"/>
    </row>
    <row r="43" spans="1:12" ht="51" customHeight="1" thickBot="1" x14ac:dyDescent="0.4">
      <c r="B43" s="193" t="s">
        <v>67</v>
      </c>
      <c r="C43" s="66"/>
      <c r="D43" s="66"/>
      <c r="E43" s="66"/>
      <c r="F43" s="67"/>
      <c r="G43" s="194">
        <f>G67-G40</f>
        <v>0</v>
      </c>
      <c r="H43" s="180">
        <f>G43/1000</f>
        <v>0</v>
      </c>
      <c r="I43" s="68">
        <f>H43*K30</f>
        <v>0</v>
      </c>
      <c r="J43" s="200"/>
      <c r="K43" s="201"/>
    </row>
    <row r="44" spans="1:12" ht="13.5" thickBot="1" x14ac:dyDescent="0.35">
      <c r="B44" s="98" t="s">
        <v>12</v>
      </c>
      <c r="C44" s="71"/>
      <c r="D44" s="71"/>
      <c r="E44" s="71"/>
      <c r="F44" s="71">
        <f>F40</f>
        <v>0</v>
      </c>
      <c r="G44" s="165">
        <f>G40+G43</f>
        <v>0</v>
      </c>
      <c r="H44" s="166">
        <f>H40+H43</f>
        <v>0</v>
      </c>
      <c r="I44" s="99">
        <f>I40+I43</f>
        <v>0</v>
      </c>
      <c r="J44" s="167"/>
    </row>
    <row r="45" spans="1:12" ht="13.5" thickBot="1" x14ac:dyDescent="0.35">
      <c r="B45" s="101" t="s">
        <v>20</v>
      </c>
      <c r="C45" s="102"/>
      <c r="D45" s="102"/>
      <c r="E45" s="102"/>
      <c r="F45" s="102"/>
      <c r="G45" s="188"/>
      <c r="H45" s="187"/>
      <c r="I45" s="188"/>
    </row>
    <row r="46" spans="1:12" ht="13.5" thickBot="1" x14ac:dyDescent="0.35">
      <c r="A46" s="133">
        <v>5</v>
      </c>
      <c r="B46" s="74" t="s">
        <v>21</v>
      </c>
      <c r="C46" s="62" t="s">
        <v>11</v>
      </c>
      <c r="D46" s="62"/>
      <c r="E46" s="62"/>
      <c r="F46" s="112">
        <f>F48+F49</f>
        <v>0</v>
      </c>
      <c r="G46" s="202">
        <f>G47+G48+G49+G50+G51+G52+G53</f>
        <v>0</v>
      </c>
      <c r="H46" s="203">
        <f>G46/1000</f>
        <v>0</v>
      </c>
      <c r="I46" s="117">
        <f>I48+I49+I50+I51+I52+I53+I54</f>
        <v>0</v>
      </c>
      <c r="J46" s="114"/>
      <c r="L46" s="201"/>
    </row>
    <row r="47" spans="1:12" x14ac:dyDescent="0.3">
      <c r="B47" s="146" t="s">
        <v>22</v>
      </c>
      <c r="C47" s="17" t="s">
        <v>11</v>
      </c>
      <c r="D47" s="17" t="s">
        <v>23</v>
      </c>
      <c r="E47" s="17"/>
      <c r="F47" s="204"/>
      <c r="G47" s="205"/>
      <c r="H47" s="19">
        <v>0</v>
      </c>
      <c r="I47" s="20">
        <v>0</v>
      </c>
      <c r="J47" s="148"/>
    </row>
    <row r="48" spans="1:12" x14ac:dyDescent="0.3">
      <c r="B48" s="149" t="s">
        <v>22</v>
      </c>
      <c r="C48" s="22" t="s">
        <v>11</v>
      </c>
      <c r="D48" s="22" t="s">
        <v>25</v>
      </c>
      <c r="E48" s="22"/>
      <c r="F48" s="174"/>
      <c r="G48" s="206"/>
      <c r="H48" s="24">
        <f t="shared" ref="H48:H53" si="0">G48/1000</f>
        <v>0</v>
      </c>
      <c r="I48" s="25">
        <f>H48*K28</f>
        <v>0</v>
      </c>
      <c r="J48" s="150"/>
    </row>
    <row r="49" spans="1:21" x14ac:dyDescent="0.3">
      <c r="B49" s="149" t="s">
        <v>22</v>
      </c>
      <c r="C49" s="22" t="s">
        <v>11</v>
      </c>
      <c r="D49" s="22" t="s">
        <v>27</v>
      </c>
      <c r="E49" s="22"/>
      <c r="F49" s="23"/>
      <c r="G49" s="175"/>
      <c r="H49" s="24">
        <f t="shared" si="0"/>
        <v>0</v>
      </c>
      <c r="I49" s="25">
        <f>H49*K27</f>
        <v>0</v>
      </c>
      <c r="J49" s="150"/>
    </row>
    <row r="50" spans="1:21" x14ac:dyDescent="0.3">
      <c r="B50" s="149" t="s">
        <v>28</v>
      </c>
      <c r="C50" s="22" t="s">
        <v>11</v>
      </c>
      <c r="D50" s="22" t="s">
        <v>27</v>
      </c>
      <c r="E50" s="22" t="s">
        <v>29</v>
      </c>
      <c r="F50" s="23"/>
      <c r="G50" s="175"/>
      <c r="H50" s="24">
        <f t="shared" si="0"/>
        <v>0</v>
      </c>
      <c r="I50" s="25">
        <f>H50*K27</f>
        <v>0</v>
      </c>
      <c r="J50" s="150"/>
    </row>
    <row r="51" spans="1:21" x14ac:dyDescent="0.3">
      <c r="B51" s="149" t="s">
        <v>28</v>
      </c>
      <c r="C51" s="22" t="s">
        <v>11</v>
      </c>
      <c r="D51" s="22" t="s">
        <v>30</v>
      </c>
      <c r="E51" s="22" t="s">
        <v>29</v>
      </c>
      <c r="F51" s="23"/>
      <c r="G51" s="175"/>
      <c r="H51" s="24">
        <f t="shared" si="0"/>
        <v>0</v>
      </c>
      <c r="I51" s="25">
        <f>H51*K27</f>
        <v>0</v>
      </c>
      <c r="J51" s="150"/>
    </row>
    <row r="52" spans="1:21" x14ac:dyDescent="0.3">
      <c r="B52" s="149" t="s">
        <v>31</v>
      </c>
      <c r="C52" s="22" t="s">
        <v>11</v>
      </c>
      <c r="D52" s="22" t="s">
        <v>30</v>
      </c>
      <c r="E52" s="22" t="s">
        <v>29</v>
      </c>
      <c r="F52" s="23"/>
      <c r="G52" s="175"/>
      <c r="H52" s="24">
        <f t="shared" si="0"/>
        <v>0</v>
      </c>
      <c r="I52" s="207"/>
      <c r="J52" s="150"/>
    </row>
    <row r="53" spans="1:21" x14ac:dyDescent="0.3">
      <c r="B53" s="149" t="s">
        <v>32</v>
      </c>
      <c r="C53" s="22"/>
      <c r="D53" s="22" t="s">
        <v>30</v>
      </c>
      <c r="E53" s="22" t="s">
        <v>33</v>
      </c>
      <c r="F53" s="23"/>
      <c r="G53" s="175"/>
      <c r="H53" s="24">
        <f t="shared" si="0"/>
        <v>0</v>
      </c>
      <c r="I53" s="25">
        <f>H53*K29</f>
        <v>0</v>
      </c>
      <c r="J53" s="150"/>
      <c r="K53" s="201"/>
    </row>
    <row r="54" spans="1:21" x14ac:dyDescent="0.3">
      <c r="B54" s="149" t="s">
        <v>32</v>
      </c>
      <c r="C54" s="22"/>
      <c r="D54" s="22" t="s">
        <v>30</v>
      </c>
      <c r="E54" s="22" t="s">
        <v>33</v>
      </c>
      <c r="F54" s="23"/>
      <c r="G54" s="208"/>
      <c r="H54" s="24"/>
      <c r="I54" s="207"/>
      <c r="J54" s="150"/>
      <c r="M54" s="209"/>
    </row>
    <row r="55" spans="1:21" ht="26" x14ac:dyDescent="0.3">
      <c r="B55" s="210" t="s">
        <v>34</v>
      </c>
      <c r="C55" s="22" t="s">
        <v>11</v>
      </c>
      <c r="D55" s="22" t="s">
        <v>30</v>
      </c>
      <c r="E55" s="22" t="s">
        <v>29</v>
      </c>
      <c r="F55" s="23"/>
      <c r="G55" s="38">
        <v>0</v>
      </c>
      <c r="H55" s="24">
        <v>0</v>
      </c>
      <c r="I55" s="25">
        <v>0</v>
      </c>
      <c r="J55" s="150"/>
      <c r="U55" s="111">
        <v>152446</v>
      </c>
    </row>
    <row r="56" spans="1:21" ht="26" x14ac:dyDescent="0.3">
      <c r="B56" s="210" t="s">
        <v>35</v>
      </c>
      <c r="C56" s="22"/>
      <c r="D56" s="22" t="s">
        <v>30</v>
      </c>
      <c r="E56" s="22" t="s">
        <v>33</v>
      </c>
      <c r="F56" s="23"/>
      <c r="G56" s="38">
        <v>0</v>
      </c>
      <c r="H56" s="24">
        <v>0</v>
      </c>
      <c r="I56" s="25">
        <v>0</v>
      </c>
      <c r="J56" s="150"/>
      <c r="U56" s="111">
        <f>20*15</f>
        <v>300</v>
      </c>
    </row>
    <row r="57" spans="1:21" ht="26" x14ac:dyDescent="0.3">
      <c r="B57" s="210" t="s">
        <v>35</v>
      </c>
      <c r="C57" s="22"/>
      <c r="D57" s="22" t="s">
        <v>30</v>
      </c>
      <c r="E57" s="22" t="s">
        <v>33</v>
      </c>
      <c r="F57" s="211"/>
      <c r="G57" s="38"/>
      <c r="H57" s="24"/>
      <c r="I57" s="25">
        <v>0</v>
      </c>
      <c r="J57" s="150"/>
      <c r="U57" s="111">
        <f>U55+U56</f>
        <v>152746</v>
      </c>
    </row>
    <row r="58" spans="1:21" ht="13.5" thickBot="1" x14ac:dyDescent="0.35">
      <c r="B58" s="151" t="s">
        <v>22</v>
      </c>
      <c r="C58" s="27" t="s">
        <v>11</v>
      </c>
      <c r="D58" s="27" t="s">
        <v>36</v>
      </c>
      <c r="E58" s="27"/>
      <c r="F58" s="212">
        <v>0</v>
      </c>
      <c r="G58" s="213">
        <v>0</v>
      </c>
      <c r="H58" s="185">
        <v>0</v>
      </c>
      <c r="I58" s="179">
        <v>0</v>
      </c>
      <c r="J58" s="152"/>
      <c r="K58" s="209"/>
    </row>
    <row r="59" spans="1:21" ht="13.5" thickBot="1" x14ac:dyDescent="0.35">
      <c r="B59" s="98" t="s">
        <v>12</v>
      </c>
      <c r="C59" s="71"/>
      <c r="D59" s="71"/>
      <c r="E59" s="71"/>
      <c r="F59" s="71">
        <f>F46</f>
        <v>0</v>
      </c>
      <c r="G59" s="165">
        <f>G46</f>
        <v>0</v>
      </c>
      <c r="H59" s="214">
        <f>H46</f>
        <v>0</v>
      </c>
      <c r="I59" s="99">
        <f>I46</f>
        <v>0</v>
      </c>
      <c r="J59" s="167"/>
      <c r="K59" s="209"/>
    </row>
    <row r="60" spans="1:21" ht="13.5" thickBot="1" x14ac:dyDescent="0.35">
      <c r="B60" s="101" t="s">
        <v>37</v>
      </c>
      <c r="C60" s="102"/>
      <c r="D60" s="102"/>
      <c r="E60" s="102"/>
      <c r="F60" s="102"/>
      <c r="G60" s="188"/>
      <c r="H60" s="187"/>
      <c r="I60" s="103"/>
    </row>
    <row r="61" spans="1:21" x14ac:dyDescent="0.3">
      <c r="A61" s="133">
        <v>6</v>
      </c>
      <c r="B61" s="159" t="s">
        <v>10</v>
      </c>
      <c r="C61" s="160" t="s">
        <v>11</v>
      </c>
      <c r="D61" s="160"/>
      <c r="E61" s="160"/>
      <c r="F61" s="172"/>
      <c r="G61" s="173"/>
      <c r="H61" s="13">
        <f>G61/1000</f>
        <v>0</v>
      </c>
      <c r="I61" s="14">
        <f>H61*K26</f>
        <v>0</v>
      </c>
      <c r="J61" s="215"/>
    </row>
    <row r="62" spans="1:21" x14ac:dyDescent="0.3">
      <c r="B62" s="149" t="s">
        <v>14</v>
      </c>
      <c r="C62" s="22" t="s">
        <v>11</v>
      </c>
      <c r="D62" s="22"/>
      <c r="E62" s="22"/>
      <c r="F62" s="174"/>
      <c r="G62" s="175"/>
      <c r="H62" s="24">
        <f>G62/1000</f>
        <v>0</v>
      </c>
      <c r="I62" s="25">
        <f>H62*K27</f>
        <v>0</v>
      </c>
      <c r="J62" s="216"/>
    </row>
    <row r="63" spans="1:21" ht="13.5" thickBot="1" x14ac:dyDescent="0.35">
      <c r="B63" s="151" t="s">
        <v>15</v>
      </c>
      <c r="C63" s="27" t="s">
        <v>11</v>
      </c>
      <c r="D63" s="27"/>
      <c r="E63" s="27"/>
      <c r="F63" s="177"/>
      <c r="G63" s="178"/>
      <c r="H63" s="217"/>
      <c r="I63" s="179">
        <f>H63*K26</f>
        <v>0</v>
      </c>
      <c r="J63" s="218"/>
    </row>
    <row r="64" spans="1:21" ht="13.5" thickBot="1" x14ac:dyDescent="0.35">
      <c r="B64" s="98" t="s">
        <v>12</v>
      </c>
      <c r="C64" s="71"/>
      <c r="D64" s="71"/>
      <c r="E64" s="71"/>
      <c r="F64" s="71">
        <f>F61+F62+F63</f>
        <v>0</v>
      </c>
      <c r="G64" s="198">
        <f>G61+G62+G63</f>
        <v>0</v>
      </c>
      <c r="H64" s="180">
        <f>H61+H62+H63</f>
        <v>0</v>
      </c>
      <c r="I64" s="73">
        <f>I61+I62+I63</f>
        <v>0</v>
      </c>
      <c r="J64" s="186"/>
    </row>
    <row r="65" spans="1:11" ht="13.5" thickBot="1" x14ac:dyDescent="0.35">
      <c r="C65" s="102"/>
      <c r="D65" s="102"/>
      <c r="E65" s="102"/>
      <c r="F65" s="102"/>
      <c r="G65" s="188"/>
      <c r="H65" s="187"/>
      <c r="I65" s="103"/>
      <c r="J65" s="219"/>
    </row>
    <row r="66" spans="1:11" ht="13.5" thickBot="1" x14ac:dyDescent="0.35">
      <c r="A66" s="133">
        <v>7</v>
      </c>
      <c r="B66" s="220" t="s">
        <v>38</v>
      </c>
      <c r="C66" s="59"/>
      <c r="D66" s="59"/>
      <c r="E66" s="59"/>
      <c r="F66" s="59">
        <f>F64</f>
        <v>0</v>
      </c>
      <c r="G66" s="157">
        <f>G44-G46</f>
        <v>0</v>
      </c>
      <c r="H66" s="154">
        <f>H44-H46</f>
        <v>0</v>
      </c>
      <c r="I66" s="158">
        <f>I44-I59</f>
        <v>0</v>
      </c>
      <c r="J66" s="221"/>
      <c r="K66" s="201"/>
    </row>
    <row r="67" spans="1:11" ht="13.5" thickBot="1" x14ac:dyDescent="0.35">
      <c r="A67" s="133">
        <v>8</v>
      </c>
      <c r="B67" s="222" t="s">
        <v>71</v>
      </c>
      <c r="C67" s="59"/>
      <c r="D67" s="59"/>
      <c r="E67" s="59"/>
      <c r="F67" s="59">
        <f>F64+F46</f>
        <v>0</v>
      </c>
      <c r="G67" s="157">
        <f>G64+G46</f>
        <v>0</v>
      </c>
      <c r="H67" s="154">
        <f>H64+H46</f>
        <v>0</v>
      </c>
      <c r="I67" s="157">
        <f>I64+I46</f>
        <v>0</v>
      </c>
      <c r="J67" s="223"/>
      <c r="K67" s="201"/>
    </row>
    <row r="68" spans="1:11" ht="13.5" thickBot="1" x14ac:dyDescent="0.35">
      <c r="B68" s="238" t="s">
        <v>39</v>
      </c>
      <c r="C68" s="238"/>
      <c r="D68" s="238"/>
      <c r="E68" s="238"/>
      <c r="F68" s="238"/>
      <c r="G68" s="188"/>
      <c r="H68" s="187"/>
      <c r="I68" s="103"/>
      <c r="K68" s="201"/>
    </row>
    <row r="69" spans="1:11" x14ac:dyDescent="0.3">
      <c r="A69" s="133">
        <v>9</v>
      </c>
      <c r="B69" s="159" t="s">
        <v>10</v>
      </c>
      <c r="C69" s="224" t="s">
        <v>11</v>
      </c>
      <c r="D69" s="224"/>
      <c r="E69" s="224"/>
      <c r="F69" s="224">
        <v>0</v>
      </c>
      <c r="G69" s="12">
        <v>0</v>
      </c>
      <c r="H69" s="12">
        <v>0</v>
      </c>
      <c r="I69" s="14">
        <v>0</v>
      </c>
      <c r="J69" s="92"/>
    </row>
    <row r="70" spans="1:11" s="226" customFormat="1" x14ac:dyDescent="0.3">
      <c r="A70" s="225"/>
      <c r="B70" s="149" t="s">
        <v>14</v>
      </c>
      <c r="C70" s="22" t="s">
        <v>11</v>
      </c>
      <c r="D70" s="23"/>
      <c r="E70" s="23"/>
      <c r="F70" s="23"/>
      <c r="G70" s="38"/>
      <c r="H70" s="38"/>
      <c r="I70" s="25"/>
      <c r="J70" s="69"/>
    </row>
    <row r="71" spans="1:11" s="226" customFormat="1" ht="13.5" thickBot="1" x14ac:dyDescent="0.35">
      <c r="A71" s="225"/>
      <c r="B71" s="151" t="s">
        <v>15</v>
      </c>
      <c r="C71" s="27" t="s">
        <v>11</v>
      </c>
      <c r="D71" s="227"/>
      <c r="E71" s="227"/>
      <c r="F71" s="227"/>
      <c r="G71" s="213"/>
      <c r="H71" s="213"/>
      <c r="I71" s="179"/>
      <c r="J71" s="108"/>
    </row>
    <row r="72" spans="1:11" s="226" customFormat="1" ht="13.5" thickBot="1" x14ac:dyDescent="0.35">
      <c r="A72" s="225"/>
      <c r="B72" s="228" t="s">
        <v>12</v>
      </c>
      <c r="C72" s="229"/>
      <c r="D72" s="229"/>
      <c r="E72" s="229"/>
      <c r="F72" s="72">
        <v>0</v>
      </c>
      <c r="G72" s="198">
        <v>0</v>
      </c>
      <c r="H72" s="198">
        <v>0</v>
      </c>
      <c r="I72" s="73">
        <v>0</v>
      </c>
      <c r="J72" s="167"/>
    </row>
    <row r="73" spans="1:11" ht="13.5" thickBot="1" x14ac:dyDescent="0.35">
      <c r="B73" s="101" t="s">
        <v>40</v>
      </c>
      <c r="C73" s="230"/>
      <c r="D73" s="230"/>
      <c r="E73" s="230"/>
      <c r="F73" s="230"/>
      <c r="G73" s="231"/>
      <c r="H73" s="232"/>
      <c r="I73" s="233"/>
      <c r="J73" s="133"/>
    </row>
    <row r="74" spans="1:11" s="133" customFormat="1" ht="13.5" thickBot="1" x14ac:dyDescent="0.35">
      <c r="A74" s="133">
        <v>10</v>
      </c>
      <c r="B74" s="140" t="s">
        <v>42</v>
      </c>
      <c r="C74" s="141" t="s">
        <v>41</v>
      </c>
      <c r="D74" s="141"/>
      <c r="E74" s="141"/>
      <c r="F74" s="59">
        <f>F75+F76+F77</f>
        <v>0</v>
      </c>
      <c r="G74" s="142">
        <f>G75+G76+G77</f>
        <v>0</v>
      </c>
      <c r="H74" s="143">
        <f>H75+H76+H77</f>
        <v>0</v>
      </c>
      <c r="I74" s="144">
        <f>I75+I76+I77</f>
        <v>0</v>
      </c>
      <c r="J74" s="145"/>
    </row>
    <row r="75" spans="1:11" ht="15.75" customHeight="1" x14ac:dyDescent="0.3">
      <c r="B75" s="146" t="s">
        <v>10</v>
      </c>
      <c r="C75" s="17" t="s">
        <v>11</v>
      </c>
      <c r="D75" s="17"/>
      <c r="E75" s="17"/>
      <c r="F75" s="204"/>
      <c r="G75" s="205"/>
      <c r="H75" s="19">
        <f>G75/1000</f>
        <v>0</v>
      </c>
      <c r="I75" s="20">
        <f>H75*K26</f>
        <v>0</v>
      </c>
      <c r="J75" s="148"/>
    </row>
    <row r="76" spans="1:11" ht="15.75" customHeight="1" x14ac:dyDescent="0.3">
      <c r="B76" s="149" t="s">
        <v>14</v>
      </c>
      <c r="C76" s="22" t="s">
        <v>11</v>
      </c>
      <c r="D76" s="22"/>
      <c r="E76" s="22"/>
      <c r="F76" s="174"/>
      <c r="G76" s="175"/>
      <c r="H76" s="24">
        <f>G76/1000</f>
        <v>0</v>
      </c>
      <c r="I76" s="25">
        <f>H76*K27</f>
        <v>0</v>
      </c>
      <c r="J76" s="150"/>
    </row>
    <row r="77" spans="1:11" ht="15.75" customHeight="1" thickBot="1" x14ac:dyDescent="0.35">
      <c r="B77" s="151" t="s">
        <v>15</v>
      </c>
      <c r="C77" s="27" t="s">
        <v>11</v>
      </c>
      <c r="D77" s="27"/>
      <c r="E77" s="27"/>
      <c r="F77" s="177"/>
      <c r="G77" s="178"/>
      <c r="H77" s="217"/>
      <c r="I77" s="179">
        <f>H77*K26</f>
        <v>0</v>
      </c>
      <c r="J77" s="152"/>
    </row>
    <row r="78" spans="1:11" ht="15.75" customHeight="1" thickBot="1" x14ac:dyDescent="0.35">
      <c r="B78" s="140" t="s">
        <v>49</v>
      </c>
      <c r="C78" s="59"/>
      <c r="D78" s="59"/>
      <c r="E78" s="59"/>
      <c r="F78" s="59">
        <f>F79+F80+F81</f>
        <v>0</v>
      </c>
      <c r="G78" s="59">
        <f>G79+G80+G81</f>
        <v>0</v>
      </c>
      <c r="H78" s="143">
        <f>G78/1000</f>
        <v>0</v>
      </c>
      <c r="I78" s="234">
        <f>I79+I80+I81</f>
        <v>0</v>
      </c>
      <c r="J78" s="145"/>
    </row>
    <row r="79" spans="1:11" ht="15.75" customHeight="1" x14ac:dyDescent="0.3">
      <c r="B79" s="146" t="s">
        <v>10</v>
      </c>
      <c r="C79" s="17" t="s">
        <v>11</v>
      </c>
      <c r="D79" s="17"/>
      <c r="E79" s="17"/>
      <c r="F79" s="18">
        <v>0</v>
      </c>
      <c r="G79" s="18">
        <v>0</v>
      </c>
      <c r="H79" s="18">
        <v>0</v>
      </c>
      <c r="I79" s="147">
        <v>0</v>
      </c>
      <c r="J79" s="148"/>
    </row>
    <row r="80" spans="1:11" ht="15.75" customHeight="1" x14ac:dyDescent="0.3">
      <c r="B80" s="149" t="s">
        <v>14</v>
      </c>
      <c r="C80" s="22" t="s">
        <v>11</v>
      </c>
      <c r="D80" s="17"/>
      <c r="E80" s="17"/>
      <c r="F80" s="18">
        <v>0</v>
      </c>
      <c r="G80" s="18">
        <v>0</v>
      </c>
      <c r="H80" s="18">
        <v>0</v>
      </c>
      <c r="I80" s="147">
        <v>0</v>
      </c>
      <c r="J80" s="150"/>
    </row>
    <row r="81" spans="2:10" ht="15.75" customHeight="1" thickBot="1" x14ac:dyDescent="0.35">
      <c r="B81" s="151" t="s">
        <v>15</v>
      </c>
      <c r="C81" s="27" t="s">
        <v>11</v>
      </c>
      <c r="D81" s="66"/>
      <c r="E81" s="66"/>
      <c r="F81" s="67">
        <v>0</v>
      </c>
      <c r="G81" s="67">
        <v>0</v>
      </c>
      <c r="H81" s="67">
        <v>0</v>
      </c>
      <c r="I81" s="156">
        <v>0</v>
      </c>
      <c r="J81" s="152"/>
    </row>
    <row r="82" spans="2:10" ht="15.75" customHeight="1" thickBot="1" x14ac:dyDescent="0.35">
      <c r="B82" s="140" t="s">
        <v>50</v>
      </c>
      <c r="C82" s="59"/>
      <c r="D82" s="59"/>
      <c r="E82" s="59"/>
      <c r="F82" s="59">
        <f>SUM(F83:F90)</f>
        <v>0</v>
      </c>
      <c r="G82" s="142">
        <f>SUM(G83:G90)</f>
        <v>0</v>
      </c>
      <c r="H82" s="143">
        <f>G82/1000</f>
        <v>0</v>
      </c>
      <c r="I82" s="144">
        <f>SUM(I83:I90)</f>
        <v>0</v>
      </c>
      <c r="J82" s="145"/>
    </row>
    <row r="83" spans="2:10" ht="15.75" customHeight="1" x14ac:dyDescent="0.3">
      <c r="B83" s="159" t="s">
        <v>22</v>
      </c>
      <c r="C83" s="160" t="s">
        <v>11</v>
      </c>
      <c r="D83" s="160" t="s">
        <v>23</v>
      </c>
      <c r="E83" s="160"/>
      <c r="F83" s="172"/>
      <c r="G83" s="12">
        <v>0</v>
      </c>
      <c r="H83" s="12">
        <v>0</v>
      </c>
      <c r="I83" s="14">
        <v>0</v>
      </c>
      <c r="J83" s="161" t="s">
        <v>24</v>
      </c>
    </row>
    <row r="84" spans="2:10" x14ac:dyDescent="0.3">
      <c r="B84" s="149" t="s">
        <v>22</v>
      </c>
      <c r="C84" s="22" t="s">
        <v>11</v>
      </c>
      <c r="D84" s="22" t="s">
        <v>25</v>
      </c>
      <c r="E84" s="22"/>
      <c r="F84" s="174"/>
      <c r="G84" s="38">
        <f t="shared" ref="G84:G89" si="1">G48</f>
        <v>0</v>
      </c>
      <c r="H84" s="24">
        <f t="shared" ref="H84:H89" si="2">G84/1000</f>
        <v>0</v>
      </c>
      <c r="I84" s="25">
        <f t="shared" ref="I84:I90" si="3">I48</f>
        <v>0</v>
      </c>
      <c r="J84" s="150" t="s">
        <v>26</v>
      </c>
    </row>
    <row r="85" spans="2:10" x14ac:dyDescent="0.3">
      <c r="B85" s="149" t="s">
        <v>22</v>
      </c>
      <c r="C85" s="22" t="s">
        <v>11</v>
      </c>
      <c r="D85" s="22" t="s">
        <v>27</v>
      </c>
      <c r="E85" s="22"/>
      <c r="F85" s="174"/>
      <c r="G85" s="38">
        <f t="shared" si="1"/>
        <v>0</v>
      </c>
      <c r="H85" s="24">
        <f t="shared" si="2"/>
        <v>0</v>
      </c>
      <c r="I85" s="25">
        <f t="shared" si="3"/>
        <v>0</v>
      </c>
      <c r="J85" s="150" t="s">
        <v>26</v>
      </c>
    </row>
    <row r="86" spans="2:10" x14ac:dyDescent="0.3">
      <c r="B86" s="149" t="s">
        <v>28</v>
      </c>
      <c r="C86" s="22" t="s">
        <v>11</v>
      </c>
      <c r="D86" s="22" t="s">
        <v>27</v>
      </c>
      <c r="E86" s="22" t="s">
        <v>29</v>
      </c>
      <c r="F86" s="23"/>
      <c r="G86" s="38">
        <f t="shared" si="1"/>
        <v>0</v>
      </c>
      <c r="H86" s="24">
        <f t="shared" si="2"/>
        <v>0</v>
      </c>
      <c r="I86" s="25">
        <f t="shared" si="3"/>
        <v>0</v>
      </c>
      <c r="J86" s="150"/>
    </row>
    <row r="87" spans="2:10" x14ac:dyDescent="0.3">
      <c r="B87" s="149" t="s">
        <v>28</v>
      </c>
      <c r="C87" s="22" t="s">
        <v>11</v>
      </c>
      <c r="D87" s="22" t="s">
        <v>30</v>
      </c>
      <c r="E87" s="22" t="s">
        <v>29</v>
      </c>
      <c r="F87" s="23"/>
      <c r="G87" s="38">
        <f t="shared" si="1"/>
        <v>0</v>
      </c>
      <c r="H87" s="24">
        <f t="shared" si="2"/>
        <v>0</v>
      </c>
      <c r="I87" s="25">
        <f t="shared" si="3"/>
        <v>0</v>
      </c>
      <c r="J87" s="150"/>
    </row>
    <row r="88" spans="2:10" x14ac:dyDescent="0.3">
      <c r="B88" s="149" t="s">
        <v>31</v>
      </c>
      <c r="C88" s="22" t="s">
        <v>11</v>
      </c>
      <c r="D88" s="22" t="s">
        <v>30</v>
      </c>
      <c r="E88" s="22" t="s">
        <v>29</v>
      </c>
      <c r="F88" s="23"/>
      <c r="G88" s="38">
        <f t="shared" si="1"/>
        <v>0</v>
      </c>
      <c r="H88" s="24">
        <f t="shared" si="2"/>
        <v>0</v>
      </c>
      <c r="I88" s="25">
        <f t="shared" si="3"/>
        <v>0</v>
      </c>
      <c r="J88" s="150"/>
    </row>
    <row r="89" spans="2:10" x14ac:dyDescent="0.3">
      <c r="B89" s="149" t="s">
        <v>32</v>
      </c>
      <c r="C89" s="22"/>
      <c r="D89" s="22" t="s">
        <v>30</v>
      </c>
      <c r="E89" s="22" t="s">
        <v>33</v>
      </c>
      <c r="F89" s="23"/>
      <c r="G89" s="38">
        <f t="shared" si="1"/>
        <v>0</v>
      </c>
      <c r="H89" s="24">
        <f t="shared" si="2"/>
        <v>0</v>
      </c>
      <c r="I89" s="25">
        <f t="shared" si="3"/>
        <v>0</v>
      </c>
      <c r="J89" s="150"/>
    </row>
    <row r="90" spans="2:10" ht="13.5" thickBot="1" x14ac:dyDescent="0.35">
      <c r="B90" s="162" t="s">
        <v>43</v>
      </c>
      <c r="C90" s="163"/>
      <c r="D90" s="163" t="s">
        <v>30</v>
      </c>
      <c r="E90" s="163" t="s">
        <v>33</v>
      </c>
      <c r="F90" s="235"/>
      <c r="G90" s="236"/>
      <c r="H90" s="236"/>
      <c r="I90" s="237">
        <f t="shared" si="3"/>
        <v>0</v>
      </c>
      <c r="J90" s="164"/>
    </row>
    <row r="91" spans="2:10" ht="13.5" thickBot="1" x14ac:dyDescent="0.35">
      <c r="B91" s="98" t="s">
        <v>12</v>
      </c>
      <c r="C91" s="71"/>
      <c r="D91" s="71"/>
      <c r="E91" s="71"/>
      <c r="F91" s="71">
        <f>F74+F78+F82</f>
        <v>0</v>
      </c>
      <c r="G91" s="165">
        <f>G74+G78+G82</f>
        <v>0</v>
      </c>
      <c r="H91" s="166">
        <f>H74+H78+H82</f>
        <v>0</v>
      </c>
      <c r="I91" s="99">
        <f>I74+I78+I82</f>
        <v>0</v>
      </c>
      <c r="J91" s="167"/>
    </row>
    <row r="93" spans="2:10" x14ac:dyDescent="0.3">
      <c r="B93" s="111" t="s">
        <v>44</v>
      </c>
      <c r="F93" s="102">
        <f>F44-F72-F91</f>
        <v>0</v>
      </c>
      <c r="G93" s="103">
        <f>G44-G72-G91</f>
        <v>0</v>
      </c>
      <c r="H93" s="187">
        <f>H44-H72-H91</f>
        <v>0</v>
      </c>
      <c r="I93" s="103">
        <f>I44-I72-I91</f>
        <v>0</v>
      </c>
    </row>
    <row r="95" spans="2:10" ht="14" x14ac:dyDescent="0.3">
      <c r="B95" s="53" t="s">
        <v>90</v>
      </c>
    </row>
    <row r="96" spans="2:10" x14ac:dyDescent="0.3">
      <c r="B96" s="111" t="s">
        <v>80</v>
      </c>
    </row>
    <row r="98" spans="2:2" x14ac:dyDescent="0.3">
      <c r="B98" s="111" t="s">
        <v>68</v>
      </c>
    </row>
    <row r="100" spans="2:2" x14ac:dyDescent="0.3">
      <c r="B100" s="111" t="s">
        <v>69</v>
      </c>
    </row>
    <row r="102" spans="2:2" x14ac:dyDescent="0.3">
      <c r="B102" s="111" t="s">
        <v>70</v>
      </c>
    </row>
    <row r="103" spans="2:2" x14ac:dyDescent="0.3">
      <c r="B103" s="111" t="s">
        <v>74</v>
      </c>
    </row>
    <row r="104" spans="2:2" x14ac:dyDescent="0.3">
      <c r="B104" s="111" t="s">
        <v>75</v>
      </c>
    </row>
    <row r="105" spans="2:2" x14ac:dyDescent="0.3">
      <c r="B105" s="111" t="s">
        <v>76</v>
      </c>
    </row>
    <row r="106" spans="2:2" x14ac:dyDescent="0.3">
      <c r="B106" s="111" t="s">
        <v>87</v>
      </c>
    </row>
    <row r="107" spans="2:2" x14ac:dyDescent="0.3">
      <c r="B107" s="111" t="s">
        <v>89</v>
      </c>
    </row>
    <row r="109" spans="2:2" x14ac:dyDescent="0.3">
      <c r="B109" s="111" t="s">
        <v>72</v>
      </c>
    </row>
    <row r="110" spans="2:2" x14ac:dyDescent="0.3">
      <c r="B110" s="111" t="s">
        <v>55</v>
      </c>
    </row>
    <row r="111" spans="2:2" x14ac:dyDescent="0.3">
      <c r="B111" s="111" t="s">
        <v>56</v>
      </c>
    </row>
    <row r="112" spans="2:2" x14ac:dyDescent="0.3">
      <c r="B112" s="111" t="s">
        <v>57</v>
      </c>
    </row>
    <row r="113" spans="2:2" x14ac:dyDescent="0.3">
      <c r="B113" s="111" t="s">
        <v>58</v>
      </c>
    </row>
    <row r="114" spans="2:2" x14ac:dyDescent="0.3">
      <c r="B114" s="111" t="s">
        <v>59</v>
      </c>
    </row>
    <row r="115" spans="2:2" x14ac:dyDescent="0.3">
      <c r="B115" s="111" t="s">
        <v>60</v>
      </c>
    </row>
    <row r="116" spans="2:2" x14ac:dyDescent="0.3">
      <c r="B116" s="111" t="s">
        <v>62</v>
      </c>
    </row>
    <row r="117" spans="2:2" x14ac:dyDescent="0.3">
      <c r="B117" s="111" t="s">
        <v>61</v>
      </c>
    </row>
    <row r="118" spans="2:2" x14ac:dyDescent="0.3">
      <c r="B118" s="111" t="s">
        <v>63</v>
      </c>
    </row>
    <row r="119" spans="2:2" x14ac:dyDescent="0.3">
      <c r="B119" s="111" t="s">
        <v>64</v>
      </c>
    </row>
    <row r="120" spans="2:2" x14ac:dyDescent="0.3">
      <c r="B120" s="111" t="s">
        <v>65</v>
      </c>
    </row>
    <row r="121" spans="2:2" x14ac:dyDescent="0.3">
      <c r="B121" s="111" t="s">
        <v>86</v>
      </c>
    </row>
    <row r="122" spans="2:2" x14ac:dyDescent="0.3">
      <c r="B122" s="111" t="s">
        <v>85</v>
      </c>
    </row>
    <row r="124" spans="2:2" x14ac:dyDescent="0.3">
      <c r="B124" s="111" t="s">
        <v>73</v>
      </c>
    </row>
    <row r="125" spans="2:2" x14ac:dyDescent="0.3">
      <c r="B125" s="111" t="s">
        <v>52</v>
      </c>
    </row>
    <row r="126" spans="2:2" x14ac:dyDescent="0.3">
      <c r="B126" s="111" t="s">
        <v>53</v>
      </c>
    </row>
    <row r="127" spans="2:2" x14ac:dyDescent="0.3">
      <c r="B127" s="111" t="s">
        <v>54</v>
      </c>
    </row>
    <row r="129" spans="2:7" x14ac:dyDescent="0.3">
      <c r="B129" s="111" t="s">
        <v>81</v>
      </c>
    </row>
    <row r="131" spans="2:7" x14ac:dyDescent="0.3">
      <c r="B131" s="111" t="s">
        <v>77</v>
      </c>
    </row>
    <row r="133" spans="2:7" x14ac:dyDescent="0.3">
      <c r="B133" s="111" t="s">
        <v>78</v>
      </c>
    </row>
    <row r="135" spans="2:7" x14ac:dyDescent="0.3">
      <c r="B135" s="111" t="s">
        <v>79</v>
      </c>
    </row>
    <row r="139" spans="2:7" ht="14" x14ac:dyDescent="0.3">
      <c r="B139" s="2" t="s">
        <v>91</v>
      </c>
      <c r="C139" s="4"/>
      <c r="D139" s="131"/>
      <c r="E139" s="51"/>
      <c r="F139" s="51"/>
      <c r="G139" s="52" t="s">
        <v>92</v>
      </c>
    </row>
    <row r="140" spans="2:7" x14ac:dyDescent="0.3">
      <c r="B140" s="4"/>
      <c r="C140" s="4"/>
      <c r="D140" s="132"/>
      <c r="E140" s="239" t="s">
        <v>93</v>
      </c>
      <c r="F140" s="239"/>
      <c r="G140" s="4"/>
    </row>
    <row r="141" spans="2:7" ht="14" x14ac:dyDescent="0.3">
      <c r="B141" s="2"/>
      <c r="C141" s="2"/>
      <c r="D141" s="2"/>
      <c r="E141" s="2"/>
      <c r="F141" s="2"/>
      <c r="G141" s="2"/>
    </row>
    <row r="142" spans="2:7" ht="14" x14ac:dyDescent="0.3">
      <c r="B142" s="2" t="s">
        <v>94</v>
      </c>
      <c r="C142" s="2"/>
      <c r="D142" s="2"/>
      <c r="E142" s="51"/>
      <c r="F142" s="51"/>
      <c r="G142" s="52" t="s">
        <v>92</v>
      </c>
    </row>
    <row r="143" spans="2:7" ht="14" x14ac:dyDescent="0.3">
      <c r="B143" s="2"/>
      <c r="C143" s="2"/>
      <c r="D143" s="2"/>
      <c r="E143" s="239" t="s">
        <v>93</v>
      </c>
      <c r="F143" s="239"/>
      <c r="G143" s="4"/>
    </row>
  </sheetData>
  <mergeCells count="4">
    <mergeCell ref="B68:F68"/>
    <mergeCell ref="E140:F140"/>
    <mergeCell ref="E143:F143"/>
    <mergeCell ref="B3:J3"/>
  </mergeCells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B0BC-2CEE-4016-9A9B-C1505CB0F5CA}">
  <dimension ref="A1:H82"/>
  <sheetViews>
    <sheetView zoomScaleNormal="100" workbookViewId="0">
      <selection activeCell="M22" sqref="M22"/>
    </sheetView>
  </sheetViews>
  <sheetFormatPr defaultRowHeight="14" x14ac:dyDescent="0.3"/>
  <cols>
    <col min="1" max="1" width="2.81640625" style="53" customWidth="1"/>
    <col min="2" max="2" width="19.1796875" style="2" customWidth="1"/>
    <col min="3" max="3" width="14.26953125" style="2" customWidth="1"/>
    <col min="4" max="4" width="18.81640625" style="2" customWidth="1"/>
    <col min="5" max="5" width="13.7265625" style="2" customWidth="1"/>
    <col min="6" max="6" width="12.1796875" style="2" customWidth="1"/>
    <col min="7" max="7" width="11.81640625" style="2" customWidth="1"/>
    <col min="8" max="8" width="21.54296875" style="2" customWidth="1"/>
    <col min="9" max="256" width="9.1796875" style="2"/>
    <col min="257" max="257" width="5.453125" style="2" customWidth="1"/>
    <col min="258" max="258" width="19.1796875" style="2" customWidth="1"/>
    <col min="259" max="259" width="14.26953125" style="2" customWidth="1"/>
    <col min="260" max="260" width="18.81640625" style="2" customWidth="1"/>
    <col min="261" max="261" width="13.7265625" style="2" customWidth="1"/>
    <col min="262" max="262" width="12.1796875" style="2" customWidth="1"/>
    <col min="263" max="263" width="11.81640625" style="2" customWidth="1"/>
    <col min="264" max="264" width="21.54296875" style="2" customWidth="1"/>
    <col min="265" max="512" width="9.1796875" style="2"/>
    <col min="513" max="513" width="5.453125" style="2" customWidth="1"/>
    <col min="514" max="514" width="19.1796875" style="2" customWidth="1"/>
    <col min="515" max="515" width="14.26953125" style="2" customWidth="1"/>
    <col min="516" max="516" width="18.81640625" style="2" customWidth="1"/>
    <col min="517" max="517" width="13.7265625" style="2" customWidth="1"/>
    <col min="518" max="518" width="12.1796875" style="2" customWidth="1"/>
    <col min="519" max="519" width="11.81640625" style="2" customWidth="1"/>
    <col min="520" max="520" width="21.54296875" style="2" customWidth="1"/>
    <col min="521" max="768" width="9.1796875" style="2"/>
    <col min="769" max="769" width="5.453125" style="2" customWidth="1"/>
    <col min="770" max="770" width="19.1796875" style="2" customWidth="1"/>
    <col min="771" max="771" width="14.26953125" style="2" customWidth="1"/>
    <col min="772" max="772" width="18.81640625" style="2" customWidth="1"/>
    <col min="773" max="773" width="13.7265625" style="2" customWidth="1"/>
    <col min="774" max="774" width="12.1796875" style="2" customWidth="1"/>
    <col min="775" max="775" width="11.81640625" style="2" customWidth="1"/>
    <col min="776" max="776" width="21.54296875" style="2" customWidth="1"/>
    <col min="777" max="1024" width="9.1796875" style="2"/>
    <col min="1025" max="1025" width="5.453125" style="2" customWidth="1"/>
    <col min="1026" max="1026" width="19.1796875" style="2" customWidth="1"/>
    <col min="1027" max="1027" width="14.26953125" style="2" customWidth="1"/>
    <col min="1028" max="1028" width="18.81640625" style="2" customWidth="1"/>
    <col min="1029" max="1029" width="13.7265625" style="2" customWidth="1"/>
    <col min="1030" max="1030" width="12.1796875" style="2" customWidth="1"/>
    <col min="1031" max="1031" width="11.81640625" style="2" customWidth="1"/>
    <col min="1032" max="1032" width="21.54296875" style="2" customWidth="1"/>
    <col min="1033" max="1280" width="9.1796875" style="2"/>
    <col min="1281" max="1281" width="5.453125" style="2" customWidth="1"/>
    <col min="1282" max="1282" width="19.1796875" style="2" customWidth="1"/>
    <col min="1283" max="1283" width="14.26953125" style="2" customWidth="1"/>
    <col min="1284" max="1284" width="18.81640625" style="2" customWidth="1"/>
    <col min="1285" max="1285" width="13.7265625" style="2" customWidth="1"/>
    <col min="1286" max="1286" width="12.1796875" style="2" customWidth="1"/>
    <col min="1287" max="1287" width="11.81640625" style="2" customWidth="1"/>
    <col min="1288" max="1288" width="21.54296875" style="2" customWidth="1"/>
    <col min="1289" max="1536" width="9.1796875" style="2"/>
    <col min="1537" max="1537" width="5.453125" style="2" customWidth="1"/>
    <col min="1538" max="1538" width="19.1796875" style="2" customWidth="1"/>
    <col min="1539" max="1539" width="14.26953125" style="2" customWidth="1"/>
    <col min="1540" max="1540" width="18.81640625" style="2" customWidth="1"/>
    <col min="1541" max="1541" width="13.7265625" style="2" customWidth="1"/>
    <col min="1542" max="1542" width="12.1796875" style="2" customWidth="1"/>
    <col min="1543" max="1543" width="11.81640625" style="2" customWidth="1"/>
    <col min="1544" max="1544" width="21.54296875" style="2" customWidth="1"/>
    <col min="1545" max="1792" width="9.1796875" style="2"/>
    <col min="1793" max="1793" width="5.453125" style="2" customWidth="1"/>
    <col min="1794" max="1794" width="19.1796875" style="2" customWidth="1"/>
    <col min="1795" max="1795" width="14.26953125" style="2" customWidth="1"/>
    <col min="1796" max="1796" width="18.81640625" style="2" customWidth="1"/>
    <col min="1797" max="1797" width="13.7265625" style="2" customWidth="1"/>
    <col min="1798" max="1798" width="12.1796875" style="2" customWidth="1"/>
    <col min="1799" max="1799" width="11.81640625" style="2" customWidth="1"/>
    <col min="1800" max="1800" width="21.54296875" style="2" customWidth="1"/>
    <col min="1801" max="2048" width="9.1796875" style="2"/>
    <col min="2049" max="2049" width="5.453125" style="2" customWidth="1"/>
    <col min="2050" max="2050" width="19.1796875" style="2" customWidth="1"/>
    <col min="2051" max="2051" width="14.26953125" style="2" customWidth="1"/>
    <col min="2052" max="2052" width="18.81640625" style="2" customWidth="1"/>
    <col min="2053" max="2053" width="13.7265625" style="2" customWidth="1"/>
    <col min="2054" max="2054" width="12.1796875" style="2" customWidth="1"/>
    <col min="2055" max="2055" width="11.81640625" style="2" customWidth="1"/>
    <col min="2056" max="2056" width="21.54296875" style="2" customWidth="1"/>
    <col min="2057" max="2304" width="9.1796875" style="2"/>
    <col min="2305" max="2305" width="5.453125" style="2" customWidth="1"/>
    <col min="2306" max="2306" width="19.1796875" style="2" customWidth="1"/>
    <col min="2307" max="2307" width="14.26953125" style="2" customWidth="1"/>
    <col min="2308" max="2308" width="18.81640625" style="2" customWidth="1"/>
    <col min="2309" max="2309" width="13.7265625" style="2" customWidth="1"/>
    <col min="2310" max="2310" width="12.1796875" style="2" customWidth="1"/>
    <col min="2311" max="2311" width="11.81640625" style="2" customWidth="1"/>
    <col min="2312" max="2312" width="21.54296875" style="2" customWidth="1"/>
    <col min="2313" max="2560" width="9.1796875" style="2"/>
    <col min="2561" max="2561" width="5.453125" style="2" customWidth="1"/>
    <col min="2562" max="2562" width="19.1796875" style="2" customWidth="1"/>
    <col min="2563" max="2563" width="14.26953125" style="2" customWidth="1"/>
    <col min="2564" max="2564" width="18.81640625" style="2" customWidth="1"/>
    <col min="2565" max="2565" width="13.7265625" style="2" customWidth="1"/>
    <col min="2566" max="2566" width="12.1796875" style="2" customWidth="1"/>
    <col min="2567" max="2567" width="11.81640625" style="2" customWidth="1"/>
    <col min="2568" max="2568" width="21.54296875" style="2" customWidth="1"/>
    <col min="2569" max="2816" width="9.1796875" style="2"/>
    <col min="2817" max="2817" width="5.453125" style="2" customWidth="1"/>
    <col min="2818" max="2818" width="19.1796875" style="2" customWidth="1"/>
    <col min="2819" max="2819" width="14.26953125" style="2" customWidth="1"/>
    <col min="2820" max="2820" width="18.81640625" style="2" customWidth="1"/>
    <col min="2821" max="2821" width="13.7265625" style="2" customWidth="1"/>
    <col min="2822" max="2822" width="12.1796875" style="2" customWidth="1"/>
    <col min="2823" max="2823" width="11.81640625" style="2" customWidth="1"/>
    <col min="2824" max="2824" width="21.54296875" style="2" customWidth="1"/>
    <col min="2825" max="3072" width="9.1796875" style="2"/>
    <col min="3073" max="3073" width="5.453125" style="2" customWidth="1"/>
    <col min="3074" max="3074" width="19.1796875" style="2" customWidth="1"/>
    <col min="3075" max="3075" width="14.26953125" style="2" customWidth="1"/>
    <col min="3076" max="3076" width="18.81640625" style="2" customWidth="1"/>
    <col min="3077" max="3077" width="13.7265625" style="2" customWidth="1"/>
    <col min="3078" max="3078" width="12.1796875" style="2" customWidth="1"/>
    <col min="3079" max="3079" width="11.81640625" style="2" customWidth="1"/>
    <col min="3080" max="3080" width="21.54296875" style="2" customWidth="1"/>
    <col min="3081" max="3328" width="9.1796875" style="2"/>
    <col min="3329" max="3329" width="5.453125" style="2" customWidth="1"/>
    <col min="3330" max="3330" width="19.1796875" style="2" customWidth="1"/>
    <col min="3331" max="3331" width="14.26953125" style="2" customWidth="1"/>
    <col min="3332" max="3332" width="18.81640625" style="2" customWidth="1"/>
    <col min="3333" max="3333" width="13.7265625" style="2" customWidth="1"/>
    <col min="3334" max="3334" width="12.1796875" style="2" customWidth="1"/>
    <col min="3335" max="3335" width="11.81640625" style="2" customWidth="1"/>
    <col min="3336" max="3336" width="21.54296875" style="2" customWidth="1"/>
    <col min="3337" max="3584" width="9.1796875" style="2"/>
    <col min="3585" max="3585" width="5.453125" style="2" customWidth="1"/>
    <col min="3586" max="3586" width="19.1796875" style="2" customWidth="1"/>
    <col min="3587" max="3587" width="14.26953125" style="2" customWidth="1"/>
    <col min="3588" max="3588" width="18.81640625" style="2" customWidth="1"/>
    <col min="3589" max="3589" width="13.7265625" style="2" customWidth="1"/>
    <col min="3590" max="3590" width="12.1796875" style="2" customWidth="1"/>
    <col min="3591" max="3591" width="11.81640625" style="2" customWidth="1"/>
    <col min="3592" max="3592" width="21.54296875" style="2" customWidth="1"/>
    <col min="3593" max="3840" width="9.1796875" style="2"/>
    <col min="3841" max="3841" width="5.453125" style="2" customWidth="1"/>
    <col min="3842" max="3842" width="19.1796875" style="2" customWidth="1"/>
    <col min="3843" max="3843" width="14.26953125" style="2" customWidth="1"/>
    <col min="3844" max="3844" width="18.81640625" style="2" customWidth="1"/>
    <col min="3845" max="3845" width="13.7265625" style="2" customWidth="1"/>
    <col min="3846" max="3846" width="12.1796875" style="2" customWidth="1"/>
    <col min="3847" max="3847" width="11.81640625" style="2" customWidth="1"/>
    <col min="3848" max="3848" width="21.54296875" style="2" customWidth="1"/>
    <col min="3849" max="4096" width="9.1796875" style="2"/>
    <col min="4097" max="4097" width="5.453125" style="2" customWidth="1"/>
    <col min="4098" max="4098" width="19.1796875" style="2" customWidth="1"/>
    <col min="4099" max="4099" width="14.26953125" style="2" customWidth="1"/>
    <col min="4100" max="4100" width="18.81640625" style="2" customWidth="1"/>
    <col min="4101" max="4101" width="13.7265625" style="2" customWidth="1"/>
    <col min="4102" max="4102" width="12.1796875" style="2" customWidth="1"/>
    <col min="4103" max="4103" width="11.81640625" style="2" customWidth="1"/>
    <col min="4104" max="4104" width="21.54296875" style="2" customWidth="1"/>
    <col min="4105" max="4352" width="9.1796875" style="2"/>
    <col min="4353" max="4353" width="5.453125" style="2" customWidth="1"/>
    <col min="4354" max="4354" width="19.1796875" style="2" customWidth="1"/>
    <col min="4355" max="4355" width="14.26953125" style="2" customWidth="1"/>
    <col min="4356" max="4356" width="18.81640625" style="2" customWidth="1"/>
    <col min="4357" max="4357" width="13.7265625" style="2" customWidth="1"/>
    <col min="4358" max="4358" width="12.1796875" style="2" customWidth="1"/>
    <col min="4359" max="4359" width="11.81640625" style="2" customWidth="1"/>
    <col min="4360" max="4360" width="21.54296875" style="2" customWidth="1"/>
    <col min="4361" max="4608" width="9.1796875" style="2"/>
    <col min="4609" max="4609" width="5.453125" style="2" customWidth="1"/>
    <col min="4610" max="4610" width="19.1796875" style="2" customWidth="1"/>
    <col min="4611" max="4611" width="14.26953125" style="2" customWidth="1"/>
    <col min="4612" max="4612" width="18.81640625" style="2" customWidth="1"/>
    <col min="4613" max="4613" width="13.7265625" style="2" customWidth="1"/>
    <col min="4614" max="4614" width="12.1796875" style="2" customWidth="1"/>
    <col min="4615" max="4615" width="11.81640625" style="2" customWidth="1"/>
    <col min="4616" max="4616" width="21.54296875" style="2" customWidth="1"/>
    <col min="4617" max="4864" width="9.1796875" style="2"/>
    <col min="4865" max="4865" width="5.453125" style="2" customWidth="1"/>
    <col min="4866" max="4866" width="19.1796875" style="2" customWidth="1"/>
    <col min="4867" max="4867" width="14.26953125" style="2" customWidth="1"/>
    <col min="4868" max="4868" width="18.81640625" style="2" customWidth="1"/>
    <col min="4869" max="4869" width="13.7265625" style="2" customWidth="1"/>
    <col min="4870" max="4870" width="12.1796875" style="2" customWidth="1"/>
    <col min="4871" max="4871" width="11.81640625" style="2" customWidth="1"/>
    <col min="4872" max="4872" width="21.54296875" style="2" customWidth="1"/>
    <col min="4873" max="5120" width="9.1796875" style="2"/>
    <col min="5121" max="5121" width="5.453125" style="2" customWidth="1"/>
    <col min="5122" max="5122" width="19.1796875" style="2" customWidth="1"/>
    <col min="5123" max="5123" width="14.26953125" style="2" customWidth="1"/>
    <col min="5124" max="5124" width="18.81640625" style="2" customWidth="1"/>
    <col min="5125" max="5125" width="13.7265625" style="2" customWidth="1"/>
    <col min="5126" max="5126" width="12.1796875" style="2" customWidth="1"/>
    <col min="5127" max="5127" width="11.81640625" style="2" customWidth="1"/>
    <col min="5128" max="5128" width="21.54296875" style="2" customWidth="1"/>
    <col min="5129" max="5376" width="9.1796875" style="2"/>
    <col min="5377" max="5377" width="5.453125" style="2" customWidth="1"/>
    <col min="5378" max="5378" width="19.1796875" style="2" customWidth="1"/>
    <col min="5379" max="5379" width="14.26953125" style="2" customWidth="1"/>
    <col min="5380" max="5380" width="18.81640625" style="2" customWidth="1"/>
    <col min="5381" max="5381" width="13.7265625" style="2" customWidth="1"/>
    <col min="5382" max="5382" width="12.1796875" style="2" customWidth="1"/>
    <col min="5383" max="5383" width="11.81640625" style="2" customWidth="1"/>
    <col min="5384" max="5384" width="21.54296875" style="2" customWidth="1"/>
    <col min="5385" max="5632" width="9.1796875" style="2"/>
    <col min="5633" max="5633" width="5.453125" style="2" customWidth="1"/>
    <col min="5634" max="5634" width="19.1796875" style="2" customWidth="1"/>
    <col min="5635" max="5635" width="14.26953125" style="2" customWidth="1"/>
    <col min="5636" max="5636" width="18.81640625" style="2" customWidth="1"/>
    <col min="5637" max="5637" width="13.7265625" style="2" customWidth="1"/>
    <col min="5638" max="5638" width="12.1796875" style="2" customWidth="1"/>
    <col min="5639" max="5639" width="11.81640625" style="2" customWidth="1"/>
    <col min="5640" max="5640" width="21.54296875" style="2" customWidth="1"/>
    <col min="5641" max="5888" width="9.1796875" style="2"/>
    <col min="5889" max="5889" width="5.453125" style="2" customWidth="1"/>
    <col min="5890" max="5890" width="19.1796875" style="2" customWidth="1"/>
    <col min="5891" max="5891" width="14.26953125" style="2" customWidth="1"/>
    <col min="5892" max="5892" width="18.81640625" style="2" customWidth="1"/>
    <col min="5893" max="5893" width="13.7265625" style="2" customWidth="1"/>
    <col min="5894" max="5894" width="12.1796875" style="2" customWidth="1"/>
    <col min="5895" max="5895" width="11.81640625" style="2" customWidth="1"/>
    <col min="5896" max="5896" width="21.54296875" style="2" customWidth="1"/>
    <col min="5897" max="6144" width="9.1796875" style="2"/>
    <col min="6145" max="6145" width="5.453125" style="2" customWidth="1"/>
    <col min="6146" max="6146" width="19.1796875" style="2" customWidth="1"/>
    <col min="6147" max="6147" width="14.26953125" style="2" customWidth="1"/>
    <col min="6148" max="6148" width="18.81640625" style="2" customWidth="1"/>
    <col min="6149" max="6149" width="13.7265625" style="2" customWidth="1"/>
    <col min="6150" max="6150" width="12.1796875" style="2" customWidth="1"/>
    <col min="6151" max="6151" width="11.81640625" style="2" customWidth="1"/>
    <col min="6152" max="6152" width="21.54296875" style="2" customWidth="1"/>
    <col min="6153" max="6400" width="9.1796875" style="2"/>
    <col min="6401" max="6401" width="5.453125" style="2" customWidth="1"/>
    <col min="6402" max="6402" width="19.1796875" style="2" customWidth="1"/>
    <col min="6403" max="6403" width="14.26953125" style="2" customWidth="1"/>
    <col min="6404" max="6404" width="18.81640625" style="2" customWidth="1"/>
    <col min="6405" max="6405" width="13.7265625" style="2" customWidth="1"/>
    <col min="6406" max="6406" width="12.1796875" style="2" customWidth="1"/>
    <col min="6407" max="6407" width="11.81640625" style="2" customWidth="1"/>
    <col min="6408" max="6408" width="21.54296875" style="2" customWidth="1"/>
    <col min="6409" max="6656" width="9.1796875" style="2"/>
    <col min="6657" max="6657" width="5.453125" style="2" customWidth="1"/>
    <col min="6658" max="6658" width="19.1796875" style="2" customWidth="1"/>
    <col min="6659" max="6659" width="14.26953125" style="2" customWidth="1"/>
    <col min="6660" max="6660" width="18.81640625" style="2" customWidth="1"/>
    <col min="6661" max="6661" width="13.7265625" style="2" customWidth="1"/>
    <col min="6662" max="6662" width="12.1796875" style="2" customWidth="1"/>
    <col min="6663" max="6663" width="11.81640625" style="2" customWidth="1"/>
    <col min="6664" max="6664" width="21.54296875" style="2" customWidth="1"/>
    <col min="6665" max="6912" width="9.1796875" style="2"/>
    <col min="6913" max="6913" width="5.453125" style="2" customWidth="1"/>
    <col min="6914" max="6914" width="19.1796875" style="2" customWidth="1"/>
    <col min="6915" max="6915" width="14.26953125" style="2" customWidth="1"/>
    <col min="6916" max="6916" width="18.81640625" style="2" customWidth="1"/>
    <col min="6917" max="6917" width="13.7265625" style="2" customWidth="1"/>
    <col min="6918" max="6918" width="12.1796875" style="2" customWidth="1"/>
    <col min="6919" max="6919" width="11.81640625" style="2" customWidth="1"/>
    <col min="6920" max="6920" width="21.54296875" style="2" customWidth="1"/>
    <col min="6921" max="7168" width="9.1796875" style="2"/>
    <col min="7169" max="7169" width="5.453125" style="2" customWidth="1"/>
    <col min="7170" max="7170" width="19.1796875" style="2" customWidth="1"/>
    <col min="7171" max="7171" width="14.26953125" style="2" customWidth="1"/>
    <col min="7172" max="7172" width="18.81640625" style="2" customWidth="1"/>
    <col min="7173" max="7173" width="13.7265625" style="2" customWidth="1"/>
    <col min="7174" max="7174" width="12.1796875" style="2" customWidth="1"/>
    <col min="7175" max="7175" width="11.81640625" style="2" customWidth="1"/>
    <col min="7176" max="7176" width="21.54296875" style="2" customWidth="1"/>
    <col min="7177" max="7424" width="9.1796875" style="2"/>
    <col min="7425" max="7425" width="5.453125" style="2" customWidth="1"/>
    <col min="7426" max="7426" width="19.1796875" style="2" customWidth="1"/>
    <col min="7427" max="7427" width="14.26953125" style="2" customWidth="1"/>
    <col min="7428" max="7428" width="18.81640625" style="2" customWidth="1"/>
    <col min="7429" max="7429" width="13.7265625" style="2" customWidth="1"/>
    <col min="7430" max="7430" width="12.1796875" style="2" customWidth="1"/>
    <col min="7431" max="7431" width="11.81640625" style="2" customWidth="1"/>
    <col min="7432" max="7432" width="21.54296875" style="2" customWidth="1"/>
    <col min="7433" max="7680" width="9.1796875" style="2"/>
    <col min="7681" max="7681" width="5.453125" style="2" customWidth="1"/>
    <col min="7682" max="7682" width="19.1796875" style="2" customWidth="1"/>
    <col min="7683" max="7683" width="14.26953125" style="2" customWidth="1"/>
    <col min="7684" max="7684" width="18.81640625" style="2" customWidth="1"/>
    <col min="7685" max="7685" width="13.7265625" style="2" customWidth="1"/>
    <col min="7686" max="7686" width="12.1796875" style="2" customWidth="1"/>
    <col min="7687" max="7687" width="11.81640625" style="2" customWidth="1"/>
    <col min="7688" max="7688" width="21.54296875" style="2" customWidth="1"/>
    <col min="7689" max="7936" width="9.1796875" style="2"/>
    <col min="7937" max="7937" width="5.453125" style="2" customWidth="1"/>
    <col min="7938" max="7938" width="19.1796875" style="2" customWidth="1"/>
    <col min="7939" max="7939" width="14.26953125" style="2" customWidth="1"/>
    <col min="7940" max="7940" width="18.81640625" style="2" customWidth="1"/>
    <col min="7941" max="7941" width="13.7265625" style="2" customWidth="1"/>
    <col min="7942" max="7942" width="12.1796875" style="2" customWidth="1"/>
    <col min="7943" max="7943" width="11.81640625" style="2" customWidth="1"/>
    <col min="7944" max="7944" width="21.54296875" style="2" customWidth="1"/>
    <col min="7945" max="8192" width="9.1796875" style="2"/>
    <col min="8193" max="8193" width="5.453125" style="2" customWidth="1"/>
    <col min="8194" max="8194" width="19.1796875" style="2" customWidth="1"/>
    <col min="8195" max="8195" width="14.26953125" style="2" customWidth="1"/>
    <col min="8196" max="8196" width="18.81640625" style="2" customWidth="1"/>
    <col min="8197" max="8197" width="13.7265625" style="2" customWidth="1"/>
    <col min="8198" max="8198" width="12.1796875" style="2" customWidth="1"/>
    <col min="8199" max="8199" width="11.81640625" style="2" customWidth="1"/>
    <col min="8200" max="8200" width="21.54296875" style="2" customWidth="1"/>
    <col min="8201" max="8448" width="9.1796875" style="2"/>
    <col min="8449" max="8449" width="5.453125" style="2" customWidth="1"/>
    <col min="8450" max="8450" width="19.1796875" style="2" customWidth="1"/>
    <col min="8451" max="8451" width="14.26953125" style="2" customWidth="1"/>
    <col min="8452" max="8452" width="18.81640625" style="2" customWidth="1"/>
    <col min="8453" max="8453" width="13.7265625" style="2" customWidth="1"/>
    <col min="8454" max="8454" width="12.1796875" style="2" customWidth="1"/>
    <col min="8455" max="8455" width="11.81640625" style="2" customWidth="1"/>
    <col min="8456" max="8456" width="21.54296875" style="2" customWidth="1"/>
    <col min="8457" max="8704" width="9.1796875" style="2"/>
    <col min="8705" max="8705" width="5.453125" style="2" customWidth="1"/>
    <col min="8706" max="8706" width="19.1796875" style="2" customWidth="1"/>
    <col min="8707" max="8707" width="14.26953125" style="2" customWidth="1"/>
    <col min="8708" max="8708" width="18.81640625" style="2" customWidth="1"/>
    <col min="8709" max="8709" width="13.7265625" style="2" customWidth="1"/>
    <col min="8710" max="8710" width="12.1796875" style="2" customWidth="1"/>
    <col min="8711" max="8711" width="11.81640625" style="2" customWidth="1"/>
    <col min="8712" max="8712" width="21.54296875" style="2" customWidth="1"/>
    <col min="8713" max="8960" width="9.1796875" style="2"/>
    <col min="8961" max="8961" width="5.453125" style="2" customWidth="1"/>
    <col min="8962" max="8962" width="19.1796875" style="2" customWidth="1"/>
    <col min="8963" max="8963" width="14.26953125" style="2" customWidth="1"/>
    <col min="8964" max="8964" width="18.81640625" style="2" customWidth="1"/>
    <col min="8965" max="8965" width="13.7265625" style="2" customWidth="1"/>
    <col min="8966" max="8966" width="12.1796875" style="2" customWidth="1"/>
    <col min="8967" max="8967" width="11.81640625" style="2" customWidth="1"/>
    <col min="8968" max="8968" width="21.54296875" style="2" customWidth="1"/>
    <col min="8969" max="9216" width="9.1796875" style="2"/>
    <col min="9217" max="9217" width="5.453125" style="2" customWidth="1"/>
    <col min="9218" max="9218" width="19.1796875" style="2" customWidth="1"/>
    <col min="9219" max="9219" width="14.26953125" style="2" customWidth="1"/>
    <col min="9220" max="9220" width="18.81640625" style="2" customWidth="1"/>
    <col min="9221" max="9221" width="13.7265625" style="2" customWidth="1"/>
    <col min="9222" max="9222" width="12.1796875" style="2" customWidth="1"/>
    <col min="9223" max="9223" width="11.81640625" style="2" customWidth="1"/>
    <col min="9224" max="9224" width="21.54296875" style="2" customWidth="1"/>
    <col min="9225" max="9472" width="9.1796875" style="2"/>
    <col min="9473" max="9473" width="5.453125" style="2" customWidth="1"/>
    <col min="9474" max="9474" width="19.1796875" style="2" customWidth="1"/>
    <col min="9475" max="9475" width="14.26953125" style="2" customWidth="1"/>
    <col min="9476" max="9476" width="18.81640625" style="2" customWidth="1"/>
    <col min="9477" max="9477" width="13.7265625" style="2" customWidth="1"/>
    <col min="9478" max="9478" width="12.1796875" style="2" customWidth="1"/>
    <col min="9479" max="9479" width="11.81640625" style="2" customWidth="1"/>
    <col min="9480" max="9480" width="21.54296875" style="2" customWidth="1"/>
    <col min="9481" max="9728" width="9.1796875" style="2"/>
    <col min="9729" max="9729" width="5.453125" style="2" customWidth="1"/>
    <col min="9730" max="9730" width="19.1796875" style="2" customWidth="1"/>
    <col min="9731" max="9731" width="14.26953125" style="2" customWidth="1"/>
    <col min="9732" max="9732" width="18.81640625" style="2" customWidth="1"/>
    <col min="9733" max="9733" width="13.7265625" style="2" customWidth="1"/>
    <col min="9734" max="9734" width="12.1796875" style="2" customWidth="1"/>
    <col min="9735" max="9735" width="11.81640625" style="2" customWidth="1"/>
    <col min="9736" max="9736" width="21.54296875" style="2" customWidth="1"/>
    <col min="9737" max="9984" width="9.1796875" style="2"/>
    <col min="9985" max="9985" width="5.453125" style="2" customWidth="1"/>
    <col min="9986" max="9986" width="19.1796875" style="2" customWidth="1"/>
    <col min="9987" max="9987" width="14.26953125" style="2" customWidth="1"/>
    <col min="9988" max="9988" width="18.81640625" style="2" customWidth="1"/>
    <col min="9989" max="9989" width="13.7265625" style="2" customWidth="1"/>
    <col min="9990" max="9990" width="12.1796875" style="2" customWidth="1"/>
    <col min="9991" max="9991" width="11.81640625" style="2" customWidth="1"/>
    <col min="9992" max="9992" width="21.54296875" style="2" customWidth="1"/>
    <col min="9993" max="10240" width="9.1796875" style="2"/>
    <col min="10241" max="10241" width="5.453125" style="2" customWidth="1"/>
    <col min="10242" max="10242" width="19.1796875" style="2" customWidth="1"/>
    <col min="10243" max="10243" width="14.26953125" style="2" customWidth="1"/>
    <col min="10244" max="10244" width="18.81640625" style="2" customWidth="1"/>
    <col min="10245" max="10245" width="13.7265625" style="2" customWidth="1"/>
    <col min="10246" max="10246" width="12.1796875" style="2" customWidth="1"/>
    <col min="10247" max="10247" width="11.81640625" style="2" customWidth="1"/>
    <col min="10248" max="10248" width="21.54296875" style="2" customWidth="1"/>
    <col min="10249" max="10496" width="9.1796875" style="2"/>
    <col min="10497" max="10497" width="5.453125" style="2" customWidth="1"/>
    <col min="10498" max="10498" width="19.1796875" style="2" customWidth="1"/>
    <col min="10499" max="10499" width="14.26953125" style="2" customWidth="1"/>
    <col min="10500" max="10500" width="18.81640625" style="2" customWidth="1"/>
    <col min="10501" max="10501" width="13.7265625" style="2" customWidth="1"/>
    <col min="10502" max="10502" width="12.1796875" style="2" customWidth="1"/>
    <col min="10503" max="10503" width="11.81640625" style="2" customWidth="1"/>
    <col min="10504" max="10504" width="21.54296875" style="2" customWidth="1"/>
    <col min="10505" max="10752" width="9.1796875" style="2"/>
    <col min="10753" max="10753" width="5.453125" style="2" customWidth="1"/>
    <col min="10754" max="10754" width="19.1796875" style="2" customWidth="1"/>
    <col min="10755" max="10755" width="14.26953125" style="2" customWidth="1"/>
    <col min="10756" max="10756" width="18.81640625" style="2" customWidth="1"/>
    <col min="10757" max="10757" width="13.7265625" style="2" customWidth="1"/>
    <col min="10758" max="10758" width="12.1796875" style="2" customWidth="1"/>
    <col min="10759" max="10759" width="11.81640625" style="2" customWidth="1"/>
    <col min="10760" max="10760" width="21.54296875" style="2" customWidth="1"/>
    <col min="10761" max="11008" width="9.1796875" style="2"/>
    <col min="11009" max="11009" width="5.453125" style="2" customWidth="1"/>
    <col min="11010" max="11010" width="19.1796875" style="2" customWidth="1"/>
    <col min="11011" max="11011" width="14.26953125" style="2" customWidth="1"/>
    <col min="11012" max="11012" width="18.81640625" style="2" customWidth="1"/>
    <col min="11013" max="11013" width="13.7265625" style="2" customWidth="1"/>
    <col min="11014" max="11014" width="12.1796875" style="2" customWidth="1"/>
    <col min="11015" max="11015" width="11.81640625" style="2" customWidth="1"/>
    <col min="11016" max="11016" width="21.54296875" style="2" customWidth="1"/>
    <col min="11017" max="11264" width="9.1796875" style="2"/>
    <col min="11265" max="11265" width="5.453125" style="2" customWidth="1"/>
    <col min="11266" max="11266" width="19.1796875" style="2" customWidth="1"/>
    <col min="11267" max="11267" width="14.26953125" style="2" customWidth="1"/>
    <col min="11268" max="11268" width="18.81640625" style="2" customWidth="1"/>
    <col min="11269" max="11269" width="13.7265625" style="2" customWidth="1"/>
    <col min="11270" max="11270" width="12.1796875" style="2" customWidth="1"/>
    <col min="11271" max="11271" width="11.81640625" style="2" customWidth="1"/>
    <col min="11272" max="11272" width="21.54296875" style="2" customWidth="1"/>
    <col min="11273" max="11520" width="9.1796875" style="2"/>
    <col min="11521" max="11521" width="5.453125" style="2" customWidth="1"/>
    <col min="11522" max="11522" width="19.1796875" style="2" customWidth="1"/>
    <col min="11523" max="11523" width="14.26953125" style="2" customWidth="1"/>
    <col min="11524" max="11524" width="18.81640625" style="2" customWidth="1"/>
    <col min="11525" max="11525" width="13.7265625" style="2" customWidth="1"/>
    <col min="11526" max="11526" width="12.1796875" style="2" customWidth="1"/>
    <col min="11527" max="11527" width="11.81640625" style="2" customWidth="1"/>
    <col min="11528" max="11528" width="21.54296875" style="2" customWidth="1"/>
    <col min="11529" max="11776" width="9.1796875" style="2"/>
    <col min="11777" max="11777" width="5.453125" style="2" customWidth="1"/>
    <col min="11778" max="11778" width="19.1796875" style="2" customWidth="1"/>
    <col min="11779" max="11779" width="14.26953125" style="2" customWidth="1"/>
    <col min="11780" max="11780" width="18.81640625" style="2" customWidth="1"/>
    <col min="11781" max="11781" width="13.7265625" style="2" customWidth="1"/>
    <col min="11782" max="11782" width="12.1796875" style="2" customWidth="1"/>
    <col min="11783" max="11783" width="11.81640625" style="2" customWidth="1"/>
    <col min="11784" max="11784" width="21.54296875" style="2" customWidth="1"/>
    <col min="11785" max="12032" width="9.1796875" style="2"/>
    <col min="12033" max="12033" width="5.453125" style="2" customWidth="1"/>
    <col min="12034" max="12034" width="19.1796875" style="2" customWidth="1"/>
    <col min="12035" max="12035" width="14.26953125" style="2" customWidth="1"/>
    <col min="12036" max="12036" width="18.81640625" style="2" customWidth="1"/>
    <col min="12037" max="12037" width="13.7265625" style="2" customWidth="1"/>
    <col min="12038" max="12038" width="12.1796875" style="2" customWidth="1"/>
    <col min="12039" max="12039" width="11.81640625" style="2" customWidth="1"/>
    <col min="12040" max="12040" width="21.54296875" style="2" customWidth="1"/>
    <col min="12041" max="12288" width="9.1796875" style="2"/>
    <col min="12289" max="12289" width="5.453125" style="2" customWidth="1"/>
    <col min="12290" max="12290" width="19.1796875" style="2" customWidth="1"/>
    <col min="12291" max="12291" width="14.26953125" style="2" customWidth="1"/>
    <col min="12292" max="12292" width="18.81640625" style="2" customWidth="1"/>
    <col min="12293" max="12293" width="13.7265625" style="2" customWidth="1"/>
    <col min="12294" max="12294" width="12.1796875" style="2" customWidth="1"/>
    <col min="12295" max="12295" width="11.81640625" style="2" customWidth="1"/>
    <col min="12296" max="12296" width="21.54296875" style="2" customWidth="1"/>
    <col min="12297" max="12544" width="9.1796875" style="2"/>
    <col min="12545" max="12545" width="5.453125" style="2" customWidth="1"/>
    <col min="12546" max="12546" width="19.1796875" style="2" customWidth="1"/>
    <col min="12547" max="12547" width="14.26953125" style="2" customWidth="1"/>
    <col min="12548" max="12548" width="18.81640625" style="2" customWidth="1"/>
    <col min="12549" max="12549" width="13.7265625" style="2" customWidth="1"/>
    <col min="12550" max="12550" width="12.1796875" style="2" customWidth="1"/>
    <col min="12551" max="12551" width="11.81640625" style="2" customWidth="1"/>
    <col min="12552" max="12552" width="21.54296875" style="2" customWidth="1"/>
    <col min="12553" max="12800" width="9.1796875" style="2"/>
    <col min="12801" max="12801" width="5.453125" style="2" customWidth="1"/>
    <col min="12802" max="12802" width="19.1796875" style="2" customWidth="1"/>
    <col min="12803" max="12803" width="14.26953125" style="2" customWidth="1"/>
    <col min="12804" max="12804" width="18.81640625" style="2" customWidth="1"/>
    <col min="12805" max="12805" width="13.7265625" style="2" customWidth="1"/>
    <col min="12806" max="12806" width="12.1796875" style="2" customWidth="1"/>
    <col min="12807" max="12807" width="11.81640625" style="2" customWidth="1"/>
    <col min="12808" max="12808" width="21.54296875" style="2" customWidth="1"/>
    <col min="12809" max="13056" width="9.1796875" style="2"/>
    <col min="13057" max="13057" width="5.453125" style="2" customWidth="1"/>
    <col min="13058" max="13058" width="19.1796875" style="2" customWidth="1"/>
    <col min="13059" max="13059" width="14.26953125" style="2" customWidth="1"/>
    <col min="13060" max="13060" width="18.81640625" style="2" customWidth="1"/>
    <col min="13061" max="13061" width="13.7265625" style="2" customWidth="1"/>
    <col min="13062" max="13062" width="12.1796875" style="2" customWidth="1"/>
    <col min="13063" max="13063" width="11.81640625" style="2" customWidth="1"/>
    <col min="13064" max="13064" width="21.54296875" style="2" customWidth="1"/>
    <col min="13065" max="13312" width="9.1796875" style="2"/>
    <col min="13313" max="13313" width="5.453125" style="2" customWidth="1"/>
    <col min="13314" max="13314" width="19.1796875" style="2" customWidth="1"/>
    <col min="13315" max="13315" width="14.26953125" style="2" customWidth="1"/>
    <col min="13316" max="13316" width="18.81640625" style="2" customWidth="1"/>
    <col min="13317" max="13317" width="13.7265625" style="2" customWidth="1"/>
    <col min="13318" max="13318" width="12.1796875" style="2" customWidth="1"/>
    <col min="13319" max="13319" width="11.81640625" style="2" customWidth="1"/>
    <col min="13320" max="13320" width="21.54296875" style="2" customWidth="1"/>
    <col min="13321" max="13568" width="9.1796875" style="2"/>
    <col min="13569" max="13569" width="5.453125" style="2" customWidth="1"/>
    <col min="13570" max="13570" width="19.1796875" style="2" customWidth="1"/>
    <col min="13571" max="13571" width="14.26953125" style="2" customWidth="1"/>
    <col min="13572" max="13572" width="18.81640625" style="2" customWidth="1"/>
    <col min="13573" max="13573" width="13.7265625" style="2" customWidth="1"/>
    <col min="13574" max="13574" width="12.1796875" style="2" customWidth="1"/>
    <col min="13575" max="13575" width="11.81640625" style="2" customWidth="1"/>
    <col min="13576" max="13576" width="21.54296875" style="2" customWidth="1"/>
    <col min="13577" max="13824" width="9.1796875" style="2"/>
    <col min="13825" max="13825" width="5.453125" style="2" customWidth="1"/>
    <col min="13826" max="13826" width="19.1796875" style="2" customWidth="1"/>
    <col min="13827" max="13827" width="14.26953125" style="2" customWidth="1"/>
    <col min="13828" max="13828" width="18.81640625" style="2" customWidth="1"/>
    <col min="13829" max="13829" width="13.7265625" style="2" customWidth="1"/>
    <col min="13830" max="13830" width="12.1796875" style="2" customWidth="1"/>
    <col min="13831" max="13831" width="11.81640625" style="2" customWidth="1"/>
    <col min="13832" max="13832" width="21.54296875" style="2" customWidth="1"/>
    <col min="13833" max="14080" width="9.1796875" style="2"/>
    <col min="14081" max="14081" width="5.453125" style="2" customWidth="1"/>
    <col min="14082" max="14082" width="19.1796875" style="2" customWidth="1"/>
    <col min="14083" max="14083" width="14.26953125" style="2" customWidth="1"/>
    <col min="14084" max="14084" width="18.81640625" style="2" customWidth="1"/>
    <col min="14085" max="14085" width="13.7265625" style="2" customWidth="1"/>
    <col min="14086" max="14086" width="12.1796875" style="2" customWidth="1"/>
    <col min="14087" max="14087" width="11.81640625" style="2" customWidth="1"/>
    <col min="14088" max="14088" width="21.54296875" style="2" customWidth="1"/>
    <col min="14089" max="14336" width="9.1796875" style="2"/>
    <col min="14337" max="14337" width="5.453125" style="2" customWidth="1"/>
    <col min="14338" max="14338" width="19.1796875" style="2" customWidth="1"/>
    <col min="14339" max="14339" width="14.26953125" style="2" customWidth="1"/>
    <col min="14340" max="14340" width="18.81640625" style="2" customWidth="1"/>
    <col min="14341" max="14341" width="13.7265625" style="2" customWidth="1"/>
    <col min="14342" max="14342" width="12.1796875" style="2" customWidth="1"/>
    <col min="14343" max="14343" width="11.81640625" style="2" customWidth="1"/>
    <col min="14344" max="14344" width="21.54296875" style="2" customWidth="1"/>
    <col min="14345" max="14592" width="9.1796875" style="2"/>
    <col min="14593" max="14593" width="5.453125" style="2" customWidth="1"/>
    <col min="14594" max="14594" width="19.1796875" style="2" customWidth="1"/>
    <col min="14595" max="14595" width="14.26953125" style="2" customWidth="1"/>
    <col min="14596" max="14596" width="18.81640625" style="2" customWidth="1"/>
    <col min="14597" max="14597" width="13.7265625" style="2" customWidth="1"/>
    <col min="14598" max="14598" width="12.1796875" style="2" customWidth="1"/>
    <col min="14599" max="14599" width="11.81640625" style="2" customWidth="1"/>
    <col min="14600" max="14600" width="21.54296875" style="2" customWidth="1"/>
    <col min="14601" max="14848" width="9.1796875" style="2"/>
    <col min="14849" max="14849" width="5.453125" style="2" customWidth="1"/>
    <col min="14850" max="14850" width="19.1796875" style="2" customWidth="1"/>
    <col min="14851" max="14851" width="14.26953125" style="2" customWidth="1"/>
    <col min="14852" max="14852" width="18.81640625" style="2" customWidth="1"/>
    <col min="14853" max="14853" width="13.7265625" style="2" customWidth="1"/>
    <col min="14854" max="14854" width="12.1796875" style="2" customWidth="1"/>
    <col min="14855" max="14855" width="11.81640625" style="2" customWidth="1"/>
    <col min="14856" max="14856" width="21.54296875" style="2" customWidth="1"/>
    <col min="14857" max="15104" width="9.1796875" style="2"/>
    <col min="15105" max="15105" width="5.453125" style="2" customWidth="1"/>
    <col min="15106" max="15106" width="19.1796875" style="2" customWidth="1"/>
    <col min="15107" max="15107" width="14.26953125" style="2" customWidth="1"/>
    <col min="15108" max="15108" width="18.81640625" style="2" customWidth="1"/>
    <col min="15109" max="15109" width="13.7265625" style="2" customWidth="1"/>
    <col min="15110" max="15110" width="12.1796875" style="2" customWidth="1"/>
    <col min="15111" max="15111" width="11.81640625" style="2" customWidth="1"/>
    <col min="15112" max="15112" width="21.54296875" style="2" customWidth="1"/>
    <col min="15113" max="15360" width="9.1796875" style="2"/>
    <col min="15361" max="15361" width="5.453125" style="2" customWidth="1"/>
    <col min="15362" max="15362" width="19.1796875" style="2" customWidth="1"/>
    <col min="15363" max="15363" width="14.26953125" style="2" customWidth="1"/>
    <col min="15364" max="15364" width="18.81640625" style="2" customWidth="1"/>
    <col min="15365" max="15365" width="13.7265625" style="2" customWidth="1"/>
    <col min="15366" max="15366" width="12.1796875" style="2" customWidth="1"/>
    <col min="15367" max="15367" width="11.81640625" style="2" customWidth="1"/>
    <col min="15368" max="15368" width="21.54296875" style="2" customWidth="1"/>
    <col min="15369" max="15616" width="9.1796875" style="2"/>
    <col min="15617" max="15617" width="5.453125" style="2" customWidth="1"/>
    <col min="15618" max="15618" width="19.1796875" style="2" customWidth="1"/>
    <col min="15619" max="15619" width="14.26953125" style="2" customWidth="1"/>
    <col min="15620" max="15620" width="18.81640625" style="2" customWidth="1"/>
    <col min="15621" max="15621" width="13.7265625" style="2" customWidth="1"/>
    <col min="15622" max="15622" width="12.1796875" style="2" customWidth="1"/>
    <col min="15623" max="15623" width="11.81640625" style="2" customWidth="1"/>
    <col min="15624" max="15624" width="21.54296875" style="2" customWidth="1"/>
    <col min="15625" max="15872" width="9.1796875" style="2"/>
    <col min="15873" max="15873" width="5.453125" style="2" customWidth="1"/>
    <col min="15874" max="15874" width="19.1796875" style="2" customWidth="1"/>
    <col min="15875" max="15875" width="14.26953125" style="2" customWidth="1"/>
    <col min="15876" max="15876" width="18.81640625" style="2" customWidth="1"/>
    <col min="15877" max="15877" width="13.7265625" style="2" customWidth="1"/>
    <col min="15878" max="15878" width="12.1796875" style="2" customWidth="1"/>
    <col min="15879" max="15879" width="11.81640625" style="2" customWidth="1"/>
    <col min="15880" max="15880" width="21.54296875" style="2" customWidth="1"/>
    <col min="15881" max="16128" width="9.1796875" style="2"/>
    <col min="16129" max="16129" width="5.453125" style="2" customWidth="1"/>
    <col min="16130" max="16130" width="19.1796875" style="2" customWidth="1"/>
    <col min="16131" max="16131" width="14.26953125" style="2" customWidth="1"/>
    <col min="16132" max="16132" width="18.81640625" style="2" customWidth="1"/>
    <col min="16133" max="16133" width="13.7265625" style="2" customWidth="1"/>
    <col min="16134" max="16134" width="12.1796875" style="2" customWidth="1"/>
    <col min="16135" max="16135" width="11.81640625" style="2" customWidth="1"/>
    <col min="16136" max="16136" width="21.54296875" style="2" customWidth="1"/>
    <col min="16137" max="16384" width="9.1796875" style="2"/>
  </cols>
  <sheetData>
    <row r="1" spans="1:8" ht="15" x14ac:dyDescent="0.3">
      <c r="H1" s="1" t="s">
        <v>96</v>
      </c>
    </row>
    <row r="2" spans="1:8" ht="15" x14ac:dyDescent="0.3">
      <c r="H2" s="1" t="s">
        <v>118</v>
      </c>
    </row>
    <row r="3" spans="1:8" ht="15" x14ac:dyDescent="0.3">
      <c r="B3" s="241" t="s">
        <v>98</v>
      </c>
      <c r="C3" s="241"/>
      <c r="D3" s="241"/>
      <c r="E3" s="241"/>
      <c r="F3" s="241"/>
      <c r="G3" s="241"/>
      <c r="H3" s="241"/>
    </row>
    <row r="4" spans="1:8" x14ac:dyDescent="0.3">
      <c r="B4" s="54" t="s">
        <v>99</v>
      </c>
      <c r="C4" s="54"/>
      <c r="D4" s="54"/>
      <c r="E4" s="54"/>
      <c r="F4" s="54"/>
    </row>
    <row r="6" spans="1:8" ht="14.5" thickBot="1" x14ac:dyDescent="0.35">
      <c r="B6" s="55" t="s">
        <v>100</v>
      </c>
    </row>
    <row r="7" spans="1:8" ht="35.5" customHeight="1" thickBot="1" x14ac:dyDescent="0.35">
      <c r="B7" s="56" t="s">
        <v>1</v>
      </c>
      <c r="C7" s="57" t="s">
        <v>2</v>
      </c>
      <c r="D7" s="58" t="s">
        <v>3</v>
      </c>
      <c r="E7" s="58" t="s">
        <v>4</v>
      </c>
      <c r="F7" s="59" t="s">
        <v>5</v>
      </c>
      <c r="G7" s="60" t="s">
        <v>101</v>
      </c>
      <c r="H7" s="60" t="s">
        <v>9</v>
      </c>
    </row>
    <row r="8" spans="1:8" ht="14.5" thickBot="1" x14ac:dyDescent="0.35">
      <c r="A8" s="53">
        <v>1</v>
      </c>
      <c r="B8" s="61" t="s">
        <v>102</v>
      </c>
      <c r="C8" s="62"/>
      <c r="D8" s="62"/>
      <c r="E8" s="62"/>
      <c r="F8" s="62">
        <f>F9+F10+F11</f>
        <v>0</v>
      </c>
      <c r="G8" s="63">
        <f>G9+G10+G11</f>
        <v>0</v>
      </c>
      <c r="H8" s="64" t="s">
        <v>103</v>
      </c>
    </row>
    <row r="9" spans="1:8" ht="14.5" thickBot="1" x14ac:dyDescent="0.35">
      <c r="B9" s="65" t="s">
        <v>104</v>
      </c>
      <c r="C9" s="66" t="s">
        <v>11</v>
      </c>
      <c r="D9" s="66"/>
      <c r="E9" s="66"/>
      <c r="F9" s="67">
        <v>0</v>
      </c>
      <c r="G9" s="68">
        <f t="shared" ref="G9:G11" si="0">F9*2.343</f>
        <v>0</v>
      </c>
      <c r="H9" s="69" t="s">
        <v>103</v>
      </c>
    </row>
    <row r="10" spans="1:8" ht="14.5" thickBot="1" x14ac:dyDescent="0.35">
      <c r="B10" s="70" t="s">
        <v>105</v>
      </c>
      <c r="C10" s="71" t="s">
        <v>11</v>
      </c>
      <c r="D10" s="71"/>
      <c r="E10" s="71"/>
      <c r="F10" s="72">
        <v>0</v>
      </c>
      <c r="G10" s="73">
        <f t="shared" si="0"/>
        <v>0</v>
      </c>
      <c r="H10" s="69" t="s">
        <v>103</v>
      </c>
    </row>
    <row r="11" spans="1:8" ht="14.5" thickBot="1" x14ac:dyDescent="0.35">
      <c r="B11" s="65" t="s">
        <v>106</v>
      </c>
      <c r="C11" s="66" t="s">
        <v>11</v>
      </c>
      <c r="D11" s="66"/>
      <c r="E11" s="66"/>
      <c r="F11" s="67">
        <v>0</v>
      </c>
      <c r="G11" s="68">
        <f t="shared" si="0"/>
        <v>0</v>
      </c>
      <c r="H11" s="69" t="s">
        <v>103</v>
      </c>
    </row>
    <row r="12" spans="1:8" ht="14.5" thickBot="1" x14ac:dyDescent="0.35">
      <c r="B12" s="74" t="s">
        <v>107</v>
      </c>
      <c r="C12" s="75"/>
      <c r="D12" s="75"/>
      <c r="E12" s="75"/>
      <c r="F12" s="76">
        <f>F13+F14+F15</f>
        <v>0</v>
      </c>
      <c r="G12" s="76">
        <f>G13+G14+G15</f>
        <v>0</v>
      </c>
      <c r="H12" s="77"/>
    </row>
    <row r="13" spans="1:8" ht="14.5" thickBot="1" x14ac:dyDescent="0.35">
      <c r="B13" s="65" t="s">
        <v>104</v>
      </c>
      <c r="C13" s="66" t="s">
        <v>11</v>
      </c>
      <c r="D13" s="66"/>
      <c r="E13" s="66"/>
      <c r="F13" s="67">
        <v>0</v>
      </c>
      <c r="G13" s="68">
        <f t="shared" ref="G13:G15" si="1">F13*2.343</f>
        <v>0</v>
      </c>
      <c r="H13" s="78"/>
    </row>
    <row r="14" spans="1:8" ht="14.5" thickBot="1" x14ac:dyDescent="0.35">
      <c r="B14" s="70" t="s">
        <v>105</v>
      </c>
      <c r="C14" s="71" t="s">
        <v>11</v>
      </c>
      <c r="D14" s="71"/>
      <c r="E14" s="71"/>
      <c r="F14" s="72">
        <v>0</v>
      </c>
      <c r="G14" s="73">
        <f t="shared" si="1"/>
        <v>0</v>
      </c>
      <c r="H14" s="79"/>
    </row>
    <row r="15" spans="1:8" ht="14.5" thickBot="1" x14ac:dyDescent="0.35">
      <c r="B15" s="65" t="s">
        <v>106</v>
      </c>
      <c r="C15" s="66" t="s">
        <v>11</v>
      </c>
      <c r="D15" s="66"/>
      <c r="E15" s="66"/>
      <c r="F15" s="67">
        <v>0</v>
      </c>
      <c r="G15" s="68">
        <f t="shared" si="1"/>
        <v>0</v>
      </c>
      <c r="H15" s="80"/>
    </row>
    <row r="16" spans="1:8" ht="14.5" thickBot="1" x14ac:dyDescent="0.35">
      <c r="B16" s="74" t="s">
        <v>108</v>
      </c>
      <c r="C16" s="62"/>
      <c r="D16" s="62"/>
      <c r="E16" s="62"/>
      <c r="F16" s="62">
        <f>F17+F18+F19</f>
        <v>0</v>
      </c>
      <c r="G16" s="81">
        <f>F16*2.4</f>
        <v>0</v>
      </c>
      <c r="H16" s="64"/>
    </row>
    <row r="17" spans="1:8" ht="14.5" thickBot="1" x14ac:dyDescent="0.35">
      <c r="B17" s="82" t="s">
        <v>104</v>
      </c>
      <c r="C17" s="83" t="s">
        <v>11</v>
      </c>
      <c r="D17" s="83"/>
      <c r="E17" s="83" t="s">
        <v>29</v>
      </c>
      <c r="F17" s="72">
        <v>0</v>
      </c>
      <c r="G17" s="84">
        <f>F17*2.4</f>
        <v>0</v>
      </c>
      <c r="H17" s="85"/>
    </row>
    <row r="18" spans="1:8" ht="14.5" thickBot="1" x14ac:dyDescent="0.35">
      <c r="B18" s="70" t="s">
        <v>105</v>
      </c>
      <c r="C18" s="71" t="s">
        <v>11</v>
      </c>
      <c r="D18" s="71"/>
      <c r="E18" s="71" t="s">
        <v>29</v>
      </c>
      <c r="F18" s="72">
        <v>0</v>
      </c>
      <c r="G18" s="73">
        <f>F18*2.343</f>
        <v>0</v>
      </c>
      <c r="H18" s="79"/>
    </row>
    <row r="19" spans="1:8" ht="14.5" thickBot="1" x14ac:dyDescent="0.35">
      <c r="B19" s="65" t="s">
        <v>106</v>
      </c>
      <c r="C19" s="66" t="s">
        <v>11</v>
      </c>
      <c r="D19" s="66"/>
      <c r="E19" s="66" t="s">
        <v>29</v>
      </c>
      <c r="F19" s="67">
        <v>0</v>
      </c>
      <c r="G19" s="86">
        <f>F19*2.343</f>
        <v>0</v>
      </c>
      <c r="H19" s="80"/>
    </row>
    <row r="20" spans="1:8" ht="14.5" thickBot="1" x14ac:dyDescent="0.35">
      <c r="B20" s="61" t="s">
        <v>109</v>
      </c>
      <c r="C20" s="62"/>
      <c r="D20" s="62"/>
      <c r="E20" s="62"/>
      <c r="F20" s="62">
        <f>F21+F22+F23</f>
        <v>0</v>
      </c>
      <c r="G20" s="63">
        <f>G21+G22+G23</f>
        <v>0</v>
      </c>
      <c r="H20" s="64" t="s">
        <v>103</v>
      </c>
    </row>
    <row r="21" spans="1:8" ht="14.5" thickBot="1" x14ac:dyDescent="0.35">
      <c r="B21" s="65" t="s">
        <v>104</v>
      </c>
      <c r="C21" s="66" t="s">
        <v>11</v>
      </c>
      <c r="D21" s="66"/>
      <c r="E21" s="66"/>
      <c r="F21" s="67">
        <v>0</v>
      </c>
      <c r="G21" s="68">
        <f t="shared" ref="G21:G23" si="2">F21*2.343</f>
        <v>0</v>
      </c>
      <c r="H21" s="69" t="s">
        <v>103</v>
      </c>
    </row>
    <row r="22" spans="1:8" ht="14.5" thickBot="1" x14ac:dyDescent="0.35">
      <c r="B22" s="70" t="s">
        <v>105</v>
      </c>
      <c r="C22" s="71" t="s">
        <v>11</v>
      </c>
      <c r="D22" s="71"/>
      <c r="E22" s="71"/>
      <c r="F22" s="72">
        <v>0</v>
      </c>
      <c r="G22" s="73">
        <f t="shared" si="2"/>
        <v>0</v>
      </c>
      <c r="H22" s="69" t="s">
        <v>103</v>
      </c>
    </row>
    <row r="23" spans="1:8" ht="14.5" thickBot="1" x14ac:dyDescent="0.35">
      <c r="B23" s="65" t="s">
        <v>106</v>
      </c>
      <c r="C23" s="66" t="s">
        <v>11</v>
      </c>
      <c r="D23" s="66"/>
      <c r="E23" s="66"/>
      <c r="F23" s="67">
        <v>0</v>
      </c>
      <c r="G23" s="68">
        <f t="shared" si="2"/>
        <v>0</v>
      </c>
      <c r="H23" s="69" t="s">
        <v>103</v>
      </c>
    </row>
    <row r="24" spans="1:8" ht="14.5" thickBot="1" x14ac:dyDescent="0.35">
      <c r="B24" s="61" t="s">
        <v>12</v>
      </c>
      <c r="C24" s="62"/>
      <c r="D24" s="62"/>
      <c r="E24" s="62"/>
      <c r="F24" s="62">
        <f>F12+F16+F8+F20</f>
        <v>0</v>
      </c>
      <c r="G24" s="62">
        <f>G12+G16+G8+G20</f>
        <v>0</v>
      </c>
      <c r="H24" s="64"/>
    </row>
    <row r="25" spans="1:8" ht="14.5" thickBot="1" x14ac:dyDescent="0.35">
      <c r="B25" s="55" t="s">
        <v>13</v>
      </c>
      <c r="C25" s="87"/>
      <c r="D25" s="87"/>
      <c r="E25" s="87"/>
      <c r="F25" s="87"/>
      <c r="G25" s="88"/>
      <c r="H25" s="89"/>
    </row>
    <row r="26" spans="1:8" ht="14.5" thickBot="1" x14ac:dyDescent="0.35">
      <c r="A26" s="53">
        <v>2</v>
      </c>
      <c r="B26" s="82" t="s">
        <v>104</v>
      </c>
      <c r="C26" s="83" t="s">
        <v>11</v>
      </c>
      <c r="D26" s="83"/>
      <c r="E26" s="83"/>
      <c r="F26" s="90">
        <v>120</v>
      </c>
      <c r="G26" s="91">
        <f>F26*2.343</f>
        <v>281.15999999999997</v>
      </c>
      <c r="H26" s="92" t="s">
        <v>103</v>
      </c>
    </row>
    <row r="27" spans="1:8" ht="14.5" thickBot="1" x14ac:dyDescent="0.35">
      <c r="B27" s="70" t="s">
        <v>105</v>
      </c>
      <c r="C27" s="71" t="s">
        <v>11</v>
      </c>
      <c r="D27" s="71"/>
      <c r="E27" s="71"/>
      <c r="F27" s="72">
        <v>30</v>
      </c>
      <c r="G27" s="73">
        <f>F27*2.343</f>
        <v>70.289999999999992</v>
      </c>
      <c r="H27" s="69" t="s">
        <v>103</v>
      </c>
    </row>
    <row r="28" spans="1:8" ht="14.5" thickBot="1" x14ac:dyDescent="0.35">
      <c r="B28" s="93" t="s">
        <v>106</v>
      </c>
      <c r="C28" s="94" t="s">
        <v>11</v>
      </c>
      <c r="D28" s="94"/>
      <c r="E28" s="94"/>
      <c r="F28" s="95">
        <v>30</v>
      </c>
      <c r="G28" s="96">
        <f>F28*2.343</f>
        <v>70.289999999999992</v>
      </c>
      <c r="H28" s="97" t="s">
        <v>103</v>
      </c>
    </row>
    <row r="29" spans="1:8" ht="14.5" thickBot="1" x14ac:dyDescent="0.35">
      <c r="B29" s="98" t="s">
        <v>12</v>
      </c>
      <c r="C29" s="71"/>
      <c r="D29" s="71"/>
      <c r="E29" s="71"/>
      <c r="F29" s="71">
        <f>F26+F27+F28</f>
        <v>180</v>
      </c>
      <c r="G29" s="99">
        <f>G26+G27+G28</f>
        <v>421.7399999999999</v>
      </c>
      <c r="H29" s="100" t="s">
        <v>103</v>
      </c>
    </row>
    <row r="30" spans="1:8" ht="14.5" thickBot="1" x14ac:dyDescent="0.35">
      <c r="B30" s="101" t="s">
        <v>17</v>
      </c>
      <c r="C30" s="102"/>
      <c r="D30" s="102"/>
      <c r="E30" s="102"/>
      <c r="F30" s="102"/>
      <c r="G30" s="103"/>
      <c r="H30" s="104"/>
    </row>
    <row r="31" spans="1:8" ht="14.5" thickBot="1" x14ac:dyDescent="0.35">
      <c r="A31" s="53">
        <v>3</v>
      </c>
      <c r="B31" s="82" t="s">
        <v>104</v>
      </c>
      <c r="C31" s="83" t="s">
        <v>11</v>
      </c>
      <c r="D31" s="83"/>
      <c r="E31" s="83"/>
      <c r="F31" s="105">
        <v>120</v>
      </c>
      <c r="G31" s="91">
        <f>F31*2.343</f>
        <v>281.15999999999997</v>
      </c>
      <c r="H31" s="92"/>
    </row>
    <row r="32" spans="1:8" ht="14.5" thickBot="1" x14ac:dyDescent="0.35">
      <c r="B32" s="70" t="s">
        <v>105</v>
      </c>
      <c r="C32" s="71" t="s">
        <v>11</v>
      </c>
      <c r="D32" s="71"/>
      <c r="E32" s="71"/>
      <c r="F32" s="106">
        <v>30</v>
      </c>
      <c r="G32" s="73">
        <f>F32*2.343</f>
        <v>70.289999999999992</v>
      </c>
      <c r="H32" s="69"/>
    </row>
    <row r="33" spans="1:8" ht="14.5" thickBot="1" x14ac:dyDescent="0.35">
      <c r="B33" s="93" t="s">
        <v>106</v>
      </c>
      <c r="C33" s="94" t="s">
        <v>11</v>
      </c>
      <c r="D33" s="94"/>
      <c r="E33" s="94"/>
      <c r="F33" s="107">
        <v>30</v>
      </c>
      <c r="G33" s="20">
        <f>F33*2.343</f>
        <v>70.289999999999992</v>
      </c>
      <c r="H33" s="108"/>
    </row>
    <row r="34" spans="1:8" ht="14.5" thickBot="1" x14ac:dyDescent="0.35">
      <c r="B34" s="98" t="s">
        <v>12</v>
      </c>
      <c r="C34" s="71"/>
      <c r="D34" s="71"/>
      <c r="E34" s="71"/>
      <c r="F34" s="71">
        <f>F31+F32+F33</f>
        <v>180</v>
      </c>
      <c r="G34" s="109">
        <f>SUM(G31:G31)</f>
        <v>281.15999999999997</v>
      </c>
      <c r="H34" s="110"/>
    </row>
    <row r="35" spans="1:8" ht="14.5" thickBot="1" x14ac:dyDescent="0.35">
      <c r="B35" s="101" t="s">
        <v>20</v>
      </c>
      <c r="C35" s="102"/>
      <c r="D35" s="102"/>
      <c r="E35" s="102"/>
      <c r="F35" s="102"/>
      <c r="G35" s="103"/>
      <c r="H35" s="111"/>
    </row>
    <row r="36" spans="1:8" ht="14.5" thickBot="1" x14ac:dyDescent="0.35">
      <c r="A36" s="53">
        <v>4</v>
      </c>
      <c r="B36" s="74" t="s">
        <v>104</v>
      </c>
      <c r="C36" s="62" t="s">
        <v>11</v>
      </c>
      <c r="D36" s="62"/>
      <c r="E36" s="62"/>
      <c r="F36" s="112">
        <f>F37+F38</f>
        <v>0</v>
      </c>
      <c r="G36" s="113">
        <f>G37+G38</f>
        <v>0</v>
      </c>
      <c r="H36" s="114"/>
    </row>
    <row r="37" spans="1:8" ht="14.5" thickBot="1" x14ac:dyDescent="0.35">
      <c r="B37" s="93"/>
      <c r="C37" s="94"/>
      <c r="D37" s="94" t="s">
        <v>110</v>
      </c>
      <c r="E37" s="94" t="s">
        <v>29</v>
      </c>
      <c r="F37" s="95">
        <v>0</v>
      </c>
      <c r="G37" s="115">
        <f t="shared" ref="G37:G40" si="3">F37*2.4</f>
        <v>0</v>
      </c>
      <c r="H37" s="116" t="s">
        <v>103</v>
      </c>
    </row>
    <row r="38" spans="1:8" ht="14.5" thickBot="1" x14ac:dyDescent="0.35">
      <c r="B38" s="93"/>
      <c r="C38" s="94"/>
      <c r="D38" s="94" t="s">
        <v>111</v>
      </c>
      <c r="E38" s="94" t="s">
        <v>29</v>
      </c>
      <c r="F38" s="95">
        <v>0</v>
      </c>
      <c r="G38" s="115">
        <f t="shared" si="3"/>
        <v>0</v>
      </c>
      <c r="H38" s="97"/>
    </row>
    <row r="39" spans="1:8" ht="14.5" thickBot="1" x14ac:dyDescent="0.35">
      <c r="B39" s="74" t="s">
        <v>105</v>
      </c>
      <c r="C39" s="62" t="s">
        <v>11</v>
      </c>
      <c r="D39" s="62"/>
      <c r="E39" s="62"/>
      <c r="F39" s="112">
        <f>F40+F41</f>
        <v>24</v>
      </c>
      <c r="G39" s="117">
        <f>G40+G41</f>
        <v>56.231999999999999</v>
      </c>
      <c r="H39" s="114"/>
    </row>
    <row r="40" spans="1:8" ht="14.5" thickBot="1" x14ac:dyDescent="0.35">
      <c r="B40" s="93"/>
      <c r="C40" s="94"/>
      <c r="D40" s="94" t="s">
        <v>110</v>
      </c>
      <c r="E40" s="94" t="s">
        <v>29</v>
      </c>
      <c r="F40" s="95">
        <v>0</v>
      </c>
      <c r="G40" s="115">
        <f t="shared" si="3"/>
        <v>0</v>
      </c>
      <c r="H40" s="116" t="s">
        <v>103</v>
      </c>
    </row>
    <row r="41" spans="1:8" ht="14.5" thickBot="1" x14ac:dyDescent="0.35">
      <c r="B41" s="93"/>
      <c r="C41" s="94"/>
      <c r="D41" s="94" t="s">
        <v>111</v>
      </c>
      <c r="E41" s="94" t="s">
        <v>29</v>
      </c>
      <c r="F41" s="95">
        <v>24</v>
      </c>
      <c r="G41" s="96">
        <f>F41*2.343</f>
        <v>56.231999999999999</v>
      </c>
      <c r="H41" s="97"/>
    </row>
    <row r="42" spans="1:8" ht="14.5" thickBot="1" x14ac:dyDescent="0.35">
      <c r="B42" s="74" t="s">
        <v>106</v>
      </c>
      <c r="C42" s="62" t="s">
        <v>11</v>
      </c>
      <c r="D42" s="62"/>
      <c r="E42" s="62"/>
      <c r="F42" s="112">
        <f>F43+F44</f>
        <v>5</v>
      </c>
      <c r="G42" s="117">
        <f>G43+G44</f>
        <v>11.715</v>
      </c>
      <c r="H42" s="114"/>
    </row>
    <row r="43" spans="1:8" ht="14.5" thickBot="1" x14ac:dyDescent="0.35">
      <c r="B43" s="93"/>
      <c r="C43" s="94"/>
      <c r="D43" s="94" t="s">
        <v>110</v>
      </c>
      <c r="E43" s="94" t="s">
        <v>29</v>
      </c>
      <c r="F43" s="95">
        <v>0</v>
      </c>
      <c r="G43" s="96">
        <f>F43*2.343</f>
        <v>0</v>
      </c>
      <c r="H43" s="116" t="s">
        <v>103</v>
      </c>
    </row>
    <row r="44" spans="1:8" ht="14.5" thickBot="1" x14ac:dyDescent="0.35">
      <c r="B44" s="93"/>
      <c r="C44" s="94"/>
      <c r="D44" s="94" t="s">
        <v>111</v>
      </c>
      <c r="E44" s="94" t="s">
        <v>29</v>
      </c>
      <c r="F44" s="95">
        <v>5</v>
      </c>
      <c r="G44" s="96">
        <f>F44*2.343</f>
        <v>11.715</v>
      </c>
      <c r="H44" s="97"/>
    </row>
    <row r="45" spans="1:8" ht="14.5" thickBot="1" x14ac:dyDescent="0.35">
      <c r="B45" s="118" t="s">
        <v>12</v>
      </c>
      <c r="C45" s="94"/>
      <c r="D45" s="94"/>
      <c r="E45" s="94"/>
      <c r="F45" s="94">
        <f>F36+F39+F42</f>
        <v>29</v>
      </c>
      <c r="G45" s="119">
        <f>G36+G39+G41</f>
        <v>112.464</v>
      </c>
      <c r="H45" s="120"/>
    </row>
    <row r="46" spans="1:8" ht="14.5" thickBot="1" x14ac:dyDescent="0.35">
      <c r="B46" s="101" t="s">
        <v>112</v>
      </c>
      <c r="G46" s="121"/>
    </row>
    <row r="47" spans="1:8" ht="14.5" thickBot="1" x14ac:dyDescent="0.35">
      <c r="A47" s="53">
        <v>5</v>
      </c>
      <c r="B47" s="82" t="s">
        <v>104</v>
      </c>
      <c r="C47" s="83" t="s">
        <v>11</v>
      </c>
      <c r="D47" s="83"/>
      <c r="E47" s="83"/>
      <c r="F47" s="90">
        <v>120</v>
      </c>
      <c r="G47" s="91">
        <f>F47*2.343</f>
        <v>281.15999999999997</v>
      </c>
      <c r="H47" s="92"/>
    </row>
    <row r="48" spans="1:8" ht="14.5" thickBot="1" x14ac:dyDescent="0.35">
      <c r="B48" s="70" t="s">
        <v>105</v>
      </c>
      <c r="C48" s="71" t="s">
        <v>11</v>
      </c>
      <c r="D48" s="71"/>
      <c r="E48" s="71"/>
      <c r="F48" s="72">
        <v>6</v>
      </c>
      <c r="G48" s="73">
        <f>F48*2.343</f>
        <v>14.058</v>
      </c>
      <c r="H48" s="69"/>
    </row>
    <row r="49" spans="1:8" ht="14.5" thickBot="1" x14ac:dyDescent="0.35">
      <c r="B49" s="93" t="s">
        <v>106</v>
      </c>
      <c r="C49" s="94" t="s">
        <v>11</v>
      </c>
      <c r="D49" s="94"/>
      <c r="E49" s="94"/>
      <c r="F49" s="95">
        <v>25</v>
      </c>
      <c r="G49" s="96">
        <f>F49*2.343</f>
        <v>58.575000000000003</v>
      </c>
      <c r="H49" s="108"/>
    </row>
    <row r="50" spans="1:8" ht="14.5" thickBot="1" x14ac:dyDescent="0.35">
      <c r="B50" s="98" t="s">
        <v>12</v>
      </c>
      <c r="C50" s="71"/>
      <c r="D50" s="71"/>
      <c r="E50" s="71"/>
      <c r="F50" s="71">
        <f>F47+F48+F49</f>
        <v>151</v>
      </c>
      <c r="G50" s="99">
        <f>SUM(G47:G47)</f>
        <v>281.15999999999997</v>
      </c>
      <c r="H50" s="110"/>
    </row>
    <row r="51" spans="1:8" ht="14.5" thickBot="1" x14ac:dyDescent="0.35">
      <c r="B51" s="101" t="s">
        <v>113</v>
      </c>
      <c r="G51" s="121"/>
    </row>
    <row r="52" spans="1:8" ht="14.5" thickBot="1" x14ac:dyDescent="0.35">
      <c r="A52" s="53">
        <v>6</v>
      </c>
      <c r="B52" s="82" t="s">
        <v>104</v>
      </c>
      <c r="C52" s="83" t="s">
        <v>11</v>
      </c>
      <c r="D52" s="83"/>
      <c r="E52" s="83"/>
      <c r="F52" s="90">
        <v>0</v>
      </c>
      <c r="G52" s="122">
        <f>F52*2.4</f>
        <v>0</v>
      </c>
      <c r="H52" s="92"/>
    </row>
    <row r="53" spans="1:8" ht="14.5" thickBot="1" x14ac:dyDescent="0.35">
      <c r="B53" s="70" t="s">
        <v>105</v>
      </c>
      <c r="C53" s="71" t="s">
        <v>11</v>
      </c>
      <c r="D53" s="71"/>
      <c r="E53" s="71"/>
      <c r="F53" s="72">
        <v>13</v>
      </c>
      <c r="G53" s="123">
        <f>F53*2.343</f>
        <v>30.459</v>
      </c>
      <c r="H53" s="69"/>
    </row>
    <row r="54" spans="1:8" ht="14.5" thickBot="1" x14ac:dyDescent="0.35">
      <c r="B54" s="93" t="s">
        <v>106</v>
      </c>
      <c r="C54" s="94" t="s">
        <v>11</v>
      </c>
      <c r="D54" s="94"/>
      <c r="E54" s="94"/>
      <c r="F54" s="95">
        <v>0</v>
      </c>
      <c r="G54" s="124">
        <f>F54*2.4</f>
        <v>0</v>
      </c>
      <c r="H54" s="108"/>
    </row>
    <row r="55" spans="1:8" ht="14.5" thickBot="1" x14ac:dyDescent="0.35">
      <c r="B55" s="98" t="s">
        <v>12</v>
      </c>
      <c r="C55" s="71"/>
      <c r="D55" s="71"/>
      <c r="E55" s="71"/>
      <c r="F55" s="71">
        <f>F52+F53+F54</f>
        <v>13</v>
      </c>
      <c r="G55" s="99">
        <f>G52+G53+G54</f>
        <v>30.459</v>
      </c>
      <c r="H55" s="110"/>
    </row>
    <row r="56" spans="1:8" ht="14.5" thickBot="1" x14ac:dyDescent="0.35">
      <c r="B56" s="101" t="s">
        <v>114</v>
      </c>
      <c r="G56" s="121"/>
    </row>
    <row r="57" spans="1:8" ht="14.5" thickBot="1" x14ac:dyDescent="0.35">
      <c r="A57" s="53">
        <v>7</v>
      </c>
      <c r="B57" s="82" t="s">
        <v>104</v>
      </c>
      <c r="C57" s="83" t="s">
        <v>11</v>
      </c>
      <c r="D57" s="83"/>
      <c r="E57" s="83"/>
      <c r="F57" s="90">
        <v>120</v>
      </c>
      <c r="G57" s="91">
        <f>F57*2.343</f>
        <v>281.15999999999997</v>
      </c>
      <c r="H57" s="125" t="s">
        <v>103</v>
      </c>
    </row>
    <row r="58" spans="1:8" ht="14.5" thickBot="1" x14ac:dyDescent="0.35">
      <c r="B58" s="70" t="s">
        <v>105</v>
      </c>
      <c r="C58" s="71" t="s">
        <v>11</v>
      </c>
      <c r="D58" s="71"/>
      <c r="E58" s="71"/>
      <c r="F58" s="72">
        <v>19</v>
      </c>
      <c r="G58" s="73">
        <f>F58*2.343</f>
        <v>44.516999999999996</v>
      </c>
      <c r="H58" s="126" t="s">
        <v>103</v>
      </c>
    </row>
    <row r="59" spans="1:8" ht="14.5" thickBot="1" x14ac:dyDescent="0.35">
      <c r="B59" s="93" t="s">
        <v>106</v>
      </c>
      <c r="C59" s="94" t="s">
        <v>11</v>
      </c>
      <c r="D59" s="94"/>
      <c r="E59" s="94"/>
      <c r="F59" s="95">
        <v>25</v>
      </c>
      <c r="G59" s="20">
        <f>F59*2.343</f>
        <v>58.575000000000003</v>
      </c>
      <c r="H59" s="126" t="s">
        <v>103</v>
      </c>
    </row>
    <row r="60" spans="1:8" ht="14.5" thickBot="1" x14ac:dyDescent="0.35">
      <c r="B60" s="98" t="s">
        <v>12</v>
      </c>
      <c r="C60" s="71"/>
      <c r="D60" s="71"/>
      <c r="E60" s="71"/>
      <c r="F60" s="71">
        <f>F57+F58+F59</f>
        <v>164</v>
      </c>
      <c r="G60" s="99">
        <f>G57+G58+G59</f>
        <v>384.25199999999995</v>
      </c>
      <c r="H60" s="127" t="s">
        <v>103</v>
      </c>
    </row>
    <row r="61" spans="1:8" ht="14.5" thickBot="1" x14ac:dyDescent="0.35">
      <c r="B61" s="128" t="s">
        <v>115</v>
      </c>
      <c r="G61" s="121"/>
    </row>
    <row r="62" spans="1:8" ht="14.5" thickBot="1" x14ac:dyDescent="0.35">
      <c r="A62" s="53">
        <v>8</v>
      </c>
      <c r="B62" s="74" t="s">
        <v>102</v>
      </c>
      <c r="C62" s="75"/>
      <c r="D62" s="75"/>
      <c r="E62" s="75"/>
      <c r="F62" s="76">
        <f>F63+F64+F65</f>
        <v>0</v>
      </c>
      <c r="G62" s="76">
        <f>G63+G64+G65</f>
        <v>0</v>
      </c>
      <c r="H62" s="77"/>
    </row>
    <row r="63" spans="1:8" ht="14.5" thickBot="1" x14ac:dyDescent="0.35">
      <c r="B63" s="65" t="s">
        <v>104</v>
      </c>
      <c r="C63" s="66" t="s">
        <v>11</v>
      </c>
      <c r="D63" s="66"/>
      <c r="E63" s="66"/>
      <c r="F63" s="67">
        <f>F47+F52-F57</f>
        <v>0</v>
      </c>
      <c r="G63" s="68">
        <f t="shared" ref="G63:G65" si="4">F63*2.343</f>
        <v>0</v>
      </c>
      <c r="H63" s="78"/>
    </row>
    <row r="64" spans="1:8" ht="14.5" thickBot="1" x14ac:dyDescent="0.35">
      <c r="B64" s="70" t="s">
        <v>105</v>
      </c>
      <c r="C64" s="71" t="s">
        <v>11</v>
      </c>
      <c r="D64" s="71"/>
      <c r="E64" s="71"/>
      <c r="F64" s="72">
        <f>F48+F53-F58</f>
        <v>0</v>
      </c>
      <c r="G64" s="73">
        <f t="shared" si="4"/>
        <v>0</v>
      </c>
      <c r="H64" s="79"/>
    </row>
    <row r="65" spans="2:8" ht="14.5" thickBot="1" x14ac:dyDescent="0.35">
      <c r="B65" s="65" t="s">
        <v>106</v>
      </c>
      <c r="C65" s="66" t="s">
        <v>11</v>
      </c>
      <c r="D65" s="66"/>
      <c r="E65" s="66"/>
      <c r="F65" s="67">
        <f>F49+F54-F59</f>
        <v>0</v>
      </c>
      <c r="G65" s="68">
        <f t="shared" si="4"/>
        <v>0</v>
      </c>
      <c r="H65" s="80"/>
    </row>
    <row r="66" spans="2:8" ht="14.5" thickBot="1" x14ac:dyDescent="0.35">
      <c r="B66" s="74" t="s">
        <v>107</v>
      </c>
      <c r="C66" s="75"/>
      <c r="D66" s="75"/>
      <c r="E66" s="75"/>
      <c r="F66" s="76">
        <f>F67+F68+F69</f>
        <v>0</v>
      </c>
      <c r="G66" s="76">
        <f>G67+G68+G69</f>
        <v>0</v>
      </c>
      <c r="H66" s="77"/>
    </row>
    <row r="67" spans="2:8" ht="14.5" thickBot="1" x14ac:dyDescent="0.35">
      <c r="B67" s="65" t="s">
        <v>104</v>
      </c>
      <c r="C67" s="66" t="s">
        <v>11</v>
      </c>
      <c r="D67" s="66"/>
      <c r="E67" s="66"/>
      <c r="F67" s="67">
        <f>F31-F36-F47</f>
        <v>0</v>
      </c>
      <c r="G67" s="68">
        <f t="shared" ref="G67:G69" si="5">F67*2.343</f>
        <v>0</v>
      </c>
      <c r="H67" s="78"/>
    </row>
    <row r="68" spans="2:8" ht="14.5" thickBot="1" x14ac:dyDescent="0.35">
      <c r="B68" s="70" t="s">
        <v>105</v>
      </c>
      <c r="C68" s="71" t="s">
        <v>11</v>
      </c>
      <c r="D68" s="71"/>
      <c r="E68" s="71"/>
      <c r="F68" s="72">
        <f>F32-F39-F48</f>
        <v>0</v>
      </c>
      <c r="G68" s="73">
        <f t="shared" si="5"/>
        <v>0</v>
      </c>
      <c r="H68" s="79"/>
    </row>
    <row r="69" spans="2:8" ht="14.5" thickBot="1" x14ac:dyDescent="0.35">
      <c r="B69" s="65" t="s">
        <v>106</v>
      </c>
      <c r="C69" s="66" t="s">
        <v>11</v>
      </c>
      <c r="D69" s="66"/>
      <c r="E69" s="66"/>
      <c r="F69" s="67">
        <f>F28-F42-F49</f>
        <v>0</v>
      </c>
      <c r="G69" s="68">
        <f t="shared" si="5"/>
        <v>0</v>
      </c>
      <c r="H69" s="80"/>
    </row>
    <row r="70" spans="2:8" ht="14.5" thickBot="1" x14ac:dyDescent="0.35">
      <c r="B70" s="74" t="s">
        <v>108</v>
      </c>
      <c r="C70" s="62"/>
      <c r="D70" s="62"/>
      <c r="E70" s="62"/>
      <c r="F70" s="62">
        <f>F71+F72+F73</f>
        <v>29</v>
      </c>
      <c r="G70" s="81">
        <f>F70*2.4</f>
        <v>69.599999999999994</v>
      </c>
      <c r="H70" s="64"/>
    </row>
    <row r="71" spans="2:8" ht="14.5" thickBot="1" x14ac:dyDescent="0.35">
      <c r="B71" s="70" t="s">
        <v>104</v>
      </c>
      <c r="C71" s="71" t="s">
        <v>11</v>
      </c>
      <c r="D71" s="71"/>
      <c r="E71" s="71" t="s">
        <v>29</v>
      </c>
      <c r="F71" s="72">
        <f>F36</f>
        <v>0</v>
      </c>
      <c r="G71" s="123">
        <f>F71*2.4</f>
        <v>0</v>
      </c>
      <c r="H71" s="78"/>
    </row>
    <row r="72" spans="2:8" ht="14.5" thickBot="1" x14ac:dyDescent="0.35">
      <c r="B72" s="70" t="s">
        <v>105</v>
      </c>
      <c r="C72" s="71" t="s">
        <v>11</v>
      </c>
      <c r="D72" s="71"/>
      <c r="E72" s="71" t="s">
        <v>29</v>
      </c>
      <c r="F72" s="72">
        <f>F39</f>
        <v>24</v>
      </c>
      <c r="G72" s="73">
        <f>F72*2.343</f>
        <v>56.231999999999999</v>
      </c>
      <c r="H72" s="79"/>
    </row>
    <row r="73" spans="2:8" ht="14.5" thickBot="1" x14ac:dyDescent="0.35">
      <c r="B73" s="65" t="s">
        <v>106</v>
      </c>
      <c r="C73" s="66" t="s">
        <v>11</v>
      </c>
      <c r="D73" s="66"/>
      <c r="E73" s="66" t="s">
        <v>29</v>
      </c>
      <c r="F73" s="67">
        <f>F42</f>
        <v>5</v>
      </c>
      <c r="G73" s="86">
        <f>F73*2.343</f>
        <v>11.715</v>
      </c>
      <c r="H73" s="80"/>
    </row>
    <row r="74" spans="2:8" ht="14.5" thickBot="1" x14ac:dyDescent="0.35">
      <c r="B74" s="61" t="s">
        <v>12</v>
      </c>
      <c r="C74" s="62"/>
      <c r="D74" s="62"/>
      <c r="E74" s="62"/>
      <c r="F74" s="62">
        <f>F66+F70+F62</f>
        <v>29</v>
      </c>
      <c r="G74" s="129">
        <f>G70+G66+G62</f>
        <v>69.599999999999994</v>
      </c>
      <c r="H74" s="64"/>
    </row>
    <row r="75" spans="2:8" x14ac:dyDescent="0.3">
      <c r="B75" s="128" t="s">
        <v>116</v>
      </c>
      <c r="C75" s="130">
        <v>2.343</v>
      </c>
      <c r="D75" s="128" t="s">
        <v>117</v>
      </c>
    </row>
    <row r="78" spans="2:8" x14ac:dyDescent="0.3">
      <c r="B78" s="2" t="s">
        <v>91</v>
      </c>
      <c r="C78" s="4"/>
      <c r="D78" s="131"/>
      <c r="E78" s="51"/>
      <c r="F78" s="51"/>
      <c r="G78" s="52" t="s">
        <v>92</v>
      </c>
    </row>
    <row r="79" spans="2:8" x14ac:dyDescent="0.3">
      <c r="B79" s="4"/>
      <c r="C79" s="4"/>
      <c r="D79" s="132"/>
      <c r="E79" s="239" t="s">
        <v>93</v>
      </c>
      <c r="F79" s="239"/>
      <c r="G79" s="4"/>
    </row>
    <row r="81" spans="2:7" x14ac:dyDescent="0.3">
      <c r="B81" s="2" t="s">
        <v>94</v>
      </c>
      <c r="E81" s="51"/>
      <c r="F81" s="51"/>
      <c r="G81" s="52" t="s">
        <v>92</v>
      </c>
    </row>
    <row r="82" spans="2:7" x14ac:dyDescent="0.3">
      <c r="E82" s="239" t="s">
        <v>93</v>
      </c>
      <c r="F82" s="239"/>
      <c r="G82" s="4"/>
    </row>
  </sheetData>
  <mergeCells count="3">
    <mergeCell ref="E79:F79"/>
    <mergeCell ref="E82:F82"/>
    <mergeCell ref="B3:H3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DB4A-7962-4C49-8B9C-2CE4FC9D99A6}">
  <dimension ref="A1:F30"/>
  <sheetViews>
    <sheetView zoomScaleNormal="100" workbookViewId="0">
      <selection activeCell="J17" sqref="J17"/>
    </sheetView>
  </sheetViews>
  <sheetFormatPr defaultColWidth="9.1796875" defaultRowHeight="14" x14ac:dyDescent="0.3"/>
  <cols>
    <col min="1" max="1" width="29.453125" style="2" customWidth="1"/>
    <col min="2" max="2" width="9.453125" style="2" customWidth="1"/>
    <col min="3" max="3" width="10.54296875" style="2" customWidth="1"/>
    <col min="4" max="4" width="11.81640625" style="2" customWidth="1"/>
    <col min="5" max="5" width="13.7265625" style="2" customWidth="1"/>
    <col min="6" max="6" width="9.453125" style="2" customWidth="1"/>
    <col min="7" max="16384" width="9.1796875" style="2"/>
  </cols>
  <sheetData>
    <row r="1" spans="1:6" ht="15" customHeight="1" x14ac:dyDescent="0.3">
      <c r="D1" s="1"/>
      <c r="E1" s="1" t="s">
        <v>96</v>
      </c>
    </row>
    <row r="2" spans="1:6" ht="15.75" customHeight="1" x14ac:dyDescent="0.3">
      <c r="D2" s="1"/>
      <c r="E2" s="1" t="s">
        <v>134</v>
      </c>
    </row>
    <row r="3" spans="1:6" ht="15" x14ac:dyDescent="0.3">
      <c r="A3" s="241" t="s">
        <v>98</v>
      </c>
      <c r="B3" s="241"/>
      <c r="C3" s="241"/>
      <c r="D3" s="241"/>
      <c r="E3" s="241"/>
    </row>
    <row r="4" spans="1:6" ht="20" x14ac:dyDescent="0.4">
      <c r="A4" s="3" t="s">
        <v>119</v>
      </c>
      <c r="B4" s="3"/>
      <c r="C4" s="4"/>
      <c r="D4" s="4"/>
      <c r="E4" s="4"/>
      <c r="F4" s="4"/>
    </row>
    <row r="5" spans="1:6" ht="17.5" x14ac:dyDescent="0.35">
      <c r="A5" s="5" t="s">
        <v>120</v>
      </c>
      <c r="B5" s="5"/>
      <c r="C5" s="4"/>
      <c r="D5" s="4"/>
      <c r="E5" s="4"/>
      <c r="F5" s="4"/>
    </row>
    <row r="6" spans="1:6" x14ac:dyDescent="0.3">
      <c r="A6" s="6" t="s">
        <v>121</v>
      </c>
      <c r="B6" s="6"/>
      <c r="C6" s="4"/>
      <c r="D6" s="4"/>
      <c r="E6" s="4"/>
      <c r="F6" s="4"/>
    </row>
    <row r="7" spans="1:6" ht="14.5" thickBot="1" x14ac:dyDescent="0.35">
      <c r="A7" s="4"/>
      <c r="B7" s="4"/>
      <c r="C7" s="4"/>
      <c r="D7" s="4"/>
      <c r="E7" s="4"/>
      <c r="F7" s="4"/>
    </row>
    <row r="8" spans="1:6" x14ac:dyDescent="0.3">
      <c r="A8" s="242" t="s">
        <v>122</v>
      </c>
      <c r="B8" s="244" t="s">
        <v>123</v>
      </c>
      <c r="C8" s="246" t="s">
        <v>124</v>
      </c>
      <c r="D8" s="247"/>
      <c r="E8" s="248"/>
      <c r="F8" s="4"/>
    </row>
    <row r="9" spans="1:6" ht="14.5" thickBot="1" x14ac:dyDescent="0.35">
      <c r="A9" s="243"/>
      <c r="B9" s="245"/>
      <c r="C9" s="7" t="s">
        <v>5</v>
      </c>
      <c r="D9" s="8" t="s">
        <v>125</v>
      </c>
      <c r="E9" s="9" t="s">
        <v>8</v>
      </c>
      <c r="F9" s="4"/>
    </row>
    <row r="10" spans="1:6" x14ac:dyDescent="0.3">
      <c r="A10" s="10" t="s">
        <v>126</v>
      </c>
      <c r="B10" s="11"/>
      <c r="C10" s="12"/>
      <c r="D10" s="13"/>
      <c r="E10" s="14"/>
      <c r="F10" s="15"/>
    </row>
    <row r="11" spans="1:6" x14ac:dyDescent="0.3">
      <c r="A11" s="16" t="s">
        <v>10</v>
      </c>
      <c r="B11" s="17" t="s">
        <v>11</v>
      </c>
      <c r="C11" s="18"/>
      <c r="D11" s="19"/>
      <c r="E11" s="20"/>
      <c r="F11" s="15"/>
    </row>
    <row r="12" spans="1:6" x14ac:dyDescent="0.3">
      <c r="A12" s="21" t="s">
        <v>14</v>
      </c>
      <c r="B12" s="22" t="s">
        <v>11</v>
      </c>
      <c r="C12" s="23"/>
      <c r="D12" s="24"/>
      <c r="E12" s="25"/>
      <c r="F12" s="15"/>
    </row>
    <row r="13" spans="1:6" x14ac:dyDescent="0.3">
      <c r="A13" s="26" t="s">
        <v>15</v>
      </c>
      <c r="B13" s="27" t="s">
        <v>11</v>
      </c>
      <c r="C13" s="23"/>
      <c r="D13" s="24"/>
      <c r="E13" s="20"/>
      <c r="F13" s="15"/>
    </row>
    <row r="14" spans="1:6" x14ac:dyDescent="0.3">
      <c r="A14" s="28" t="s">
        <v>127</v>
      </c>
      <c r="B14" s="29"/>
      <c r="C14" s="30"/>
      <c r="D14" s="31"/>
      <c r="E14" s="25"/>
      <c r="F14" s="15"/>
    </row>
    <row r="15" spans="1:6" x14ac:dyDescent="0.3">
      <c r="A15" s="16" t="s">
        <v>10</v>
      </c>
      <c r="B15" s="17" t="s">
        <v>11</v>
      </c>
      <c r="C15" s="30"/>
      <c r="D15" s="31"/>
      <c r="E15" s="32"/>
      <c r="F15" s="15"/>
    </row>
    <row r="16" spans="1:6" x14ac:dyDescent="0.3">
      <c r="A16" s="21" t="s">
        <v>14</v>
      </c>
      <c r="B16" s="22" t="s">
        <v>11</v>
      </c>
      <c r="C16" s="30"/>
      <c r="D16" s="31"/>
      <c r="E16" s="32"/>
      <c r="F16" s="15"/>
    </row>
    <row r="17" spans="1:6" x14ac:dyDescent="0.3">
      <c r="A17" s="26" t="s">
        <v>15</v>
      </c>
      <c r="B17" s="27" t="s">
        <v>11</v>
      </c>
      <c r="C17" s="30"/>
      <c r="D17" s="31"/>
      <c r="E17" s="32"/>
      <c r="F17" s="15"/>
    </row>
    <row r="18" spans="1:6" x14ac:dyDescent="0.3">
      <c r="A18" s="33"/>
      <c r="B18" s="34"/>
      <c r="C18" s="30"/>
      <c r="D18" s="31"/>
      <c r="E18" s="35"/>
      <c r="F18" s="15"/>
    </row>
    <row r="19" spans="1:6" x14ac:dyDescent="0.3">
      <c r="A19" s="36" t="s">
        <v>128</v>
      </c>
      <c r="B19" s="37"/>
      <c r="C19" s="38"/>
      <c r="D19" s="38"/>
      <c r="E19" s="32"/>
      <c r="F19" s="15"/>
    </row>
    <row r="20" spans="1:6" x14ac:dyDescent="0.3">
      <c r="A20" s="39" t="s">
        <v>129</v>
      </c>
      <c r="B20" s="27" t="s">
        <v>11</v>
      </c>
      <c r="C20" s="30"/>
      <c r="D20" s="31"/>
      <c r="E20" s="32"/>
      <c r="F20" s="15"/>
    </row>
    <row r="21" spans="1:6" x14ac:dyDescent="0.3">
      <c r="A21" s="40" t="s">
        <v>130</v>
      </c>
      <c r="B21" s="41"/>
      <c r="C21" s="30"/>
      <c r="D21" s="31"/>
      <c r="E21" s="32"/>
      <c r="F21" s="15"/>
    </row>
    <row r="22" spans="1:6" ht="14.5" thickBot="1" x14ac:dyDescent="0.35">
      <c r="A22" s="42" t="s">
        <v>131</v>
      </c>
      <c r="B22" s="43"/>
      <c r="C22" s="44"/>
      <c r="D22" s="45"/>
      <c r="E22" s="46"/>
      <c r="F22" s="15"/>
    </row>
    <row r="23" spans="1:6" ht="14.5" thickBot="1" x14ac:dyDescent="0.35">
      <c r="A23" s="47" t="s">
        <v>12</v>
      </c>
      <c r="B23" s="48"/>
      <c r="C23" s="49">
        <f>C10+C14+C19</f>
        <v>0</v>
      </c>
      <c r="D23" s="49">
        <f>D10+D14+D19</f>
        <v>0</v>
      </c>
      <c r="E23" s="49">
        <f>E10+E14+E19</f>
        <v>0</v>
      </c>
    </row>
    <row r="24" spans="1:6" x14ac:dyDescent="0.3">
      <c r="A24" s="50" t="s">
        <v>132</v>
      </c>
    </row>
    <row r="25" spans="1:6" x14ac:dyDescent="0.3">
      <c r="A25" s="15"/>
      <c r="F25" s="2" t="s">
        <v>133</v>
      </c>
    </row>
    <row r="26" spans="1:6" x14ac:dyDescent="0.3">
      <c r="A26" s="15"/>
    </row>
    <row r="27" spans="1:6" x14ac:dyDescent="0.3">
      <c r="A27" s="2" t="s">
        <v>91</v>
      </c>
      <c r="B27" s="4"/>
      <c r="C27" s="51"/>
      <c r="D27" s="51"/>
      <c r="E27" s="52" t="s">
        <v>92</v>
      </c>
    </row>
    <row r="28" spans="1:6" x14ac:dyDescent="0.3">
      <c r="A28" s="4"/>
      <c r="B28" s="4"/>
      <c r="C28" s="239" t="s">
        <v>93</v>
      </c>
      <c r="D28" s="239"/>
      <c r="E28" s="4"/>
    </row>
    <row r="29" spans="1:6" x14ac:dyDescent="0.3">
      <c r="E29" s="4"/>
    </row>
    <row r="30" spans="1:6" x14ac:dyDescent="0.3">
      <c r="E30" s="4"/>
    </row>
  </sheetData>
  <mergeCells count="5">
    <mergeCell ref="A8:A9"/>
    <mergeCell ref="B8:B9"/>
    <mergeCell ref="C8:E8"/>
    <mergeCell ref="C28:D28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6.1</vt:lpstr>
      <vt:lpstr>6.2</vt:lpstr>
      <vt:lpstr>6.3</vt:lpstr>
      <vt:lpstr>'6.1'!Область_печати</vt:lpstr>
      <vt:lpstr>'6.3'!Область_печати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2026-03-26T07:30:05Z</dcterms:modified>
</cp:coreProperties>
</file>